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lesanskadeka10\Documents\Spôsobilosť\tlačivá_žiadosti\"/>
    </mc:Choice>
  </mc:AlternateContent>
  <xr:revisionPtr revIDLastSave="0" documentId="13_ncr:1_{5510CD6F-D8E2-4F51-8832-4A8F9A394FA4}" xr6:coauthVersionLast="47" xr6:coauthVersionMax="47" xr10:uidLastSave="{00000000-0000-0000-0000-000000000000}"/>
  <bookViews>
    <workbookView xWindow="-120" yWindow="-120" windowWidth="38640" windowHeight="21120" xr2:uid="{DA61C7C1-93D9-4A56-A61C-66144F5150F9}"/>
  </bookViews>
  <sheets>
    <sheet name="   ZIADOSŤ   " sheetId="8" r:id="rId1"/>
    <sheet name="Príloha 1 - Zoznam skupín" sheetId="7" r:id="rId2"/>
    <sheet name="Postup vyplnenia žiadosti" sheetId="10" r:id="rId3"/>
    <sheet name="List" sheetId="9" state="hidden" r:id="rId4"/>
    <sheet name="Zoznamy" sheetId="4" state="hidden" r:id="rId5"/>
  </sheets>
  <definedNames>
    <definedName name="_xlnm.Print_Area" localSheetId="0">'   ZIADOSŤ   '!$A$1:$K$148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8" l="1"/>
  <c r="C128" i="8" l="1"/>
  <c r="E78" i="8"/>
  <c r="E77" i="8"/>
  <c r="E76" i="8"/>
  <c r="E75" i="8"/>
  <c r="E74" i="8"/>
  <c r="E73" i="8"/>
  <c r="E72" i="8"/>
  <c r="D78" i="8"/>
  <c r="D77" i="8"/>
  <c r="D76" i="8"/>
  <c r="D75" i="8"/>
  <c r="D74" i="8"/>
  <c r="D73" i="8"/>
  <c r="D72" i="8"/>
  <c r="L72" i="8" s="1"/>
  <c r="E71" i="8"/>
  <c r="E70" i="8"/>
  <c r="E69" i="8"/>
  <c r="E68" i="8"/>
  <c r="E67" i="8"/>
  <c r="E66" i="8"/>
  <c r="E65" i="8"/>
  <c r="D71" i="8"/>
  <c r="D70" i="8"/>
  <c r="D69" i="8"/>
  <c r="D68" i="8"/>
  <c r="D67" i="8"/>
  <c r="D66" i="8"/>
  <c r="D65" i="8"/>
  <c r="L65" i="8" s="1"/>
  <c r="E64" i="8"/>
  <c r="E63" i="8"/>
  <c r="E62" i="8"/>
  <c r="E61" i="8"/>
  <c r="E60" i="8"/>
  <c r="E59" i="8"/>
  <c r="E58" i="8"/>
  <c r="D64" i="8"/>
  <c r="D63" i="8"/>
  <c r="D62" i="8"/>
  <c r="D61" i="8"/>
  <c r="D60" i="8"/>
  <c r="D59" i="8"/>
  <c r="D58" i="8"/>
  <c r="L58" i="8" s="1"/>
  <c r="E52" i="8"/>
  <c r="E51" i="8"/>
  <c r="E50" i="8"/>
  <c r="E49" i="8"/>
  <c r="E48" i="8"/>
  <c r="E47" i="8"/>
  <c r="E46" i="8"/>
  <c r="D52" i="8"/>
  <c r="D51" i="8"/>
  <c r="D50" i="8"/>
  <c r="D49" i="8"/>
  <c r="D48" i="8"/>
  <c r="D47" i="8"/>
  <c r="D46" i="8"/>
  <c r="L46" i="8" s="1"/>
  <c r="E42" i="8" l="1"/>
  <c r="E41" i="8"/>
  <c r="E40" i="8"/>
  <c r="E39" i="8"/>
  <c r="E38" i="8"/>
  <c r="E37" i="8"/>
  <c r="E36" i="8"/>
  <c r="D42" i="8"/>
  <c r="D41" i="8"/>
  <c r="D40" i="8"/>
  <c r="D39" i="8"/>
  <c r="D38" i="8"/>
  <c r="D37" i="8"/>
  <c r="D36" i="8"/>
  <c r="D34" i="8"/>
  <c r="D33" i="8"/>
  <c r="D32" i="8"/>
  <c r="D30" i="8"/>
  <c r="E34" i="8"/>
  <c r="E33" i="8"/>
  <c r="E32" i="8"/>
  <c r="E31" i="8"/>
  <c r="E30" i="8"/>
  <c r="E29" i="8"/>
  <c r="E35" i="8"/>
  <c r="D35" i="8"/>
  <c r="D29" i="8"/>
  <c r="L24" i="8"/>
  <c r="I9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Mazur Viliam</author>
  </authors>
  <commentList>
    <comment ref="B28" authorId="0" shapeId="0" xr:uid="{80EA16FA-014B-4383-A7D9-F02B62B1F749}">
      <text>
        <r>
          <rPr>
            <sz val="9"/>
            <color indexed="81"/>
            <rFont val="Segoe UI"/>
            <family val="2"/>
            <charset val="238"/>
          </rPr>
          <t xml:space="preserve">Zoznam druhov určených meradiel zoradených do skupín nájdete v hárku </t>
        </r>
        <r>
          <rPr>
            <b/>
            <sz val="9"/>
            <color indexed="81"/>
            <rFont val="Segoe UI"/>
            <family val="2"/>
            <charset val="238"/>
          </rPr>
          <t>'Príloha 1 - Zoznam skupín'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J28" authorId="0" shapeId="0" xr:uid="{032192E7-7CD9-40BF-BFB9-6988A0796E01}">
      <text>
        <r>
          <rPr>
            <sz val="9"/>
            <color indexed="81"/>
            <rFont val="Segoe UI"/>
            <family val="2"/>
            <charset val="238"/>
          </rPr>
          <t>V prípade, že nemáte záujem o všetky druhy meradiel zaradené do skupiny, označte</t>
        </r>
        <r>
          <rPr>
            <b/>
            <sz val="9"/>
            <color indexed="81"/>
            <rFont val="Segoe UI"/>
            <family val="2"/>
            <charset val="238"/>
          </rPr>
          <t xml:space="preserve"> v príslušnom riadku 'x' </t>
        </r>
      </text>
    </comment>
  </commentList>
</comments>
</file>

<file path=xl/sharedStrings.xml><?xml version="1.0" encoding="utf-8"?>
<sst xmlns="http://schemas.openxmlformats.org/spreadsheetml/2006/main" count="611" uniqueCount="360">
  <si>
    <t>Materializovaná dĺžková miera</t>
  </si>
  <si>
    <t>Meracie zariadenie na meranie dĺžky navinuteľných materiálov</t>
  </si>
  <si>
    <t>Skúšobné sito</t>
  </si>
  <si>
    <t>Automatický hladinomer</t>
  </si>
  <si>
    <t>Prístroj na meranie viacerých rozmerov</t>
  </si>
  <si>
    <t xml:space="preserve">Meradlo pretečeného objemu vody s voľnou hladinou </t>
  </si>
  <si>
    <t>Hmotnostný prietokomer na kvapaliny</t>
  </si>
  <si>
    <t>Prepočítavač množstva kvapalín vrátane pripojených prevodníkov</t>
  </si>
  <si>
    <t>13,15-17</t>
  </si>
  <si>
    <t>Objemové meradlo na lieh</t>
  </si>
  <si>
    <t xml:space="preserve">Meracia zostava na lieh </t>
  </si>
  <si>
    <t>Fľaša ako odmerná nádoba</t>
  </si>
  <si>
    <t>Odmerná nádoba kovová</t>
  </si>
  <si>
    <t xml:space="preserve">Odmerné sklo </t>
  </si>
  <si>
    <t>Výčapná nádoba</t>
  </si>
  <si>
    <t>Výčapný dávkovač</t>
  </si>
  <si>
    <t>Stacionárna nádrž používaná ako meradlo objemu</t>
  </si>
  <si>
    <t>Prepravný sud z nehrdzavejúceho materiálu tvarovo stály (KEG, KEG Plus,...)</t>
  </si>
  <si>
    <t>Prepravný tank na kvapaliny</t>
  </si>
  <si>
    <t>Plynomer membránový vrátane plynomeru s teplotnou korekciou</t>
  </si>
  <si>
    <t>Priemyselný plynomer</t>
  </si>
  <si>
    <t>Ultrazvukový domový plynomer</t>
  </si>
  <si>
    <t>Hmotnostný prietokomer na plyny</t>
  </si>
  <si>
    <t>Závažie 1., 2. a 3 triedy presnosti</t>
  </si>
  <si>
    <t>Závažie 4. triedy presnosti</t>
  </si>
  <si>
    <t>Závažie 5. triedy presnosti</t>
  </si>
  <si>
    <t>Váhy s neautomatickou činnosťou na zisťovanie hmotnosti na nápravu alebo koleso koľajového a cestného vozidla staticky</t>
  </si>
  <si>
    <t>Váhy s neautomatickou činnosťou triedy presnosti I a II na váženie drahých kovov, kameňov a cenných materiálov a na váženie pri príprave liekov na predpis v lekárni a pri analýze v lekárskom laboratóriu alebo farmaceutickom laboratóriu</t>
  </si>
  <si>
    <t>Váhy s automatickou činnosťou diskontinuálne sčítavacie triedy presnosti 0,2; 0,5; 1 a 2</t>
  </si>
  <si>
    <t>Váhy s automatickou činnosťou dávkovacie plniace</t>
  </si>
  <si>
    <t>Váhy s automatickou činnosťou kontrolné a triediace</t>
  </si>
  <si>
    <t>Váhy s automatickou činnosťou kontinuálne sčítavacie (pásové váhy) triedy presnosti 0,5; 1 a 2</t>
  </si>
  <si>
    <t>Obilný skúšač</t>
  </si>
  <si>
    <t xml:space="preserve">Cestný rýchlomer </t>
  </si>
  <si>
    <t>Tachograf</t>
  </si>
  <si>
    <t>Neinvazívne meradlo tlaku krvi</t>
  </si>
  <si>
    <t>Prevodník tlaku používaný v kafilérickom zariadení</t>
  </si>
  <si>
    <t>Kyvadlové kladivo na skúšky vrubovej a rázovej húževnatosti materiálu</t>
  </si>
  <si>
    <t>Stroj na skúšanie tečenia materiálu v ťahu so zaťažovacím zariadením</t>
  </si>
  <si>
    <t>Tvrdomer na betón</t>
  </si>
  <si>
    <t>Napínacie zariadenie na predpätý betón</t>
  </si>
  <si>
    <t>Momentový kľúč</t>
  </si>
  <si>
    <t>Lekársky a zverolekársky teplomer</t>
  </si>
  <si>
    <t>Teplomer používaný v objemovom meradle na lieh</t>
  </si>
  <si>
    <t>Meradlo používané na určenie spaľovacieho tepla pri bilančných meraniach</t>
  </si>
  <si>
    <t>Prevodník teploty používaný v kafilerickom zariadení</t>
  </si>
  <si>
    <t>Merač tepla a jeho členy</t>
  </si>
  <si>
    <t>Kombinovaný snímač teploty určený pre jadrovú elektráreň typu VVER 440</t>
  </si>
  <si>
    <t>Jednofázový a viacfázový elektromechanický elektromer určený na priame meranie elektrickej energie striedavého prúdu (ďalej len „elektrickej energie“)</t>
  </si>
  <si>
    <t>Jednofázový a viacfázový elektromechanický elektromer určený na meranie elektrickej energie v spojení s prístrojovým transformátorom prúdu</t>
  </si>
  <si>
    <t>Jednofázový a viacfázový elektromechanický elektromer určený na meranie elektrickej energie v spojení s prístrojovým transformátorom prúdu a napätia</t>
  </si>
  <si>
    <t>Statický elektromer určený na meranie elektrickej energie v spojení s prístrojovým transformátorom prúdu a napätia</t>
  </si>
  <si>
    <t>Luxmeter s kremíkovým fotoelektrickým snímačom</t>
  </si>
  <si>
    <t>Luxmeter so selénovým fotoelektrickým snímačom</t>
  </si>
  <si>
    <t>Zvukomer a integrujúci zvukomer</t>
  </si>
  <si>
    <t>Pásmový filter</t>
  </si>
  <si>
    <t>Osobný zvukový expozimeter</t>
  </si>
  <si>
    <t>Akustický kalibrátor</t>
  </si>
  <si>
    <t>Tónový audiometer</t>
  </si>
  <si>
    <t>Merací mikrofón</t>
  </si>
  <si>
    <t>Laboratórny cukromer s hodnotou dielika 0,1 %</t>
  </si>
  <si>
    <t>Laboratórny muštomer s hodnotou dielika 0,2 kg/hl</t>
  </si>
  <si>
    <t>Laboratórny liehomer s hodnotou dielika ≤ 0,2 %</t>
  </si>
  <si>
    <t>Vlhkomer na obilniny, olejniny a strukoviny I. triedy presnosti</t>
  </si>
  <si>
    <t>Analyzátor výfukových plynov motorových vozidiel so zážihovým motorom</t>
  </si>
  <si>
    <t>Analyzátor dychu</t>
  </si>
  <si>
    <t>Meradlo používané na určenie terapeuticky absorbovaných dávok ionizujúceho žiarenia aplikovaných pacientom</t>
  </si>
  <si>
    <t>Meradlo kvality zväzkov a dozimetrických veličín zdrojov röntgenového žiarenia</t>
  </si>
  <si>
    <t>Meradlo a zostava na meranie dozimetrických veličín používané na kontrolu dodržiavania limitov v oblasti radiačnej ochrany alebo radiačnej bezpečnosti a na dôkazové meranie v rámci radiačnej monitorovacej siete</t>
  </si>
  <si>
    <t>Meradlo na hodnotenie dozimetrických veličín používané na vyhľadávanie skrytej rádioaktivity a pre detekciu a identifikáciu rádionuklidov</t>
  </si>
  <si>
    <t>Meradlo na kontrolu dodržiavania prevádzkových limitov a na kontrolu referenčných úrovní aktivity a objemovej aktivity z vypustí jadrových zariadení, zo zariadení na ťažbu alebo úpravu rádioaktívnych surovín; produkciu, spracovanie alebo aplikáciu rádioaktívnych látok a z úpravní rádioaktívneho odpadu a na určenie radiačnej záťaže z vypustí a na nakladanie s rádioaktívnym odpadom</t>
  </si>
  <si>
    <t>Meradlo aktivity vnútornej rádioaktívnej kontaminácie osôb in vivo</t>
  </si>
  <si>
    <t>Meradlo objemovej aktivity radónu 222 vo vzduchu a vo vode a ekvivalentnej objemovej aktivity radónu 222 vo vzduchu</t>
  </si>
  <si>
    <t>Zostava na meranie dozimetrických veličín používaná v osobnej dozimetrii</t>
  </si>
  <si>
    <t>Meradlo a zostava na meranie veličín rádioaktívnej premeny používané na kontrolu dodržiavania limitov v oblasti radiačnej ochrany alebo radiačnej bezpečnosti a na dôkazové meranie v rámci radiačnej monitorovacej siete</t>
  </si>
  <si>
    <t xml:space="preserve">Meradlo používané na vyhľadávanie skrytej rádioaktivity </t>
  </si>
  <si>
    <t>Poznámky:</t>
  </si>
  <si>
    <t>1.1.1</t>
  </si>
  <si>
    <t>1.1.2</t>
  </si>
  <si>
    <t>1.1.4</t>
  </si>
  <si>
    <t>1.1.3</t>
  </si>
  <si>
    <t>1.1.6</t>
  </si>
  <si>
    <t>1.1.5</t>
  </si>
  <si>
    <t>1.2.1</t>
  </si>
  <si>
    <t>1.3.1</t>
  </si>
  <si>
    <t>1.3.15</t>
  </si>
  <si>
    <t>1.3.2</t>
  </si>
  <si>
    <t>1.3.22</t>
  </si>
  <si>
    <t>1.3.3</t>
  </si>
  <si>
    <t>1.3.10</t>
  </si>
  <si>
    <t>1.3.4</t>
  </si>
  <si>
    <t>1.3.14</t>
  </si>
  <si>
    <t>1.3.5</t>
  </si>
  <si>
    <t>1.3.16</t>
  </si>
  <si>
    <t>1.3.6</t>
  </si>
  <si>
    <t>1.3.12</t>
  </si>
  <si>
    <t>1.3.7</t>
  </si>
  <si>
    <t>1.3.13</t>
  </si>
  <si>
    <t>1.3.8</t>
  </si>
  <si>
    <t>1.3.11</t>
  </si>
  <si>
    <t>1.3.9</t>
  </si>
  <si>
    <t>1.3.24</t>
  </si>
  <si>
    <t>1.3.23</t>
  </si>
  <si>
    <t>1.3.17</t>
  </si>
  <si>
    <t>Prepravný sud okrem sudu podľa položky 1.3.17</t>
  </si>
  <si>
    <t>1.3.18</t>
  </si>
  <si>
    <t>1.3.19</t>
  </si>
  <si>
    <t>1.3.20</t>
  </si>
  <si>
    <t>1.3.21</t>
  </si>
  <si>
    <t xml:space="preserve">Prepočítavač pretečeného množstva plynu vrátane pripojených prevodníkov </t>
  </si>
  <si>
    <t>2.1.5</t>
  </si>
  <si>
    <t>2.1.1</t>
  </si>
  <si>
    <t>2.1.6</t>
  </si>
  <si>
    <t>2.1.2</t>
  </si>
  <si>
    <t>2.1.7</t>
  </si>
  <si>
    <t>2.1.3</t>
  </si>
  <si>
    <t>Váhy s neautomatickou činnosťou triedy presnosti I, II a III okrem váh uvedených v položkách 2.1.5 až 2.1.7</t>
  </si>
  <si>
    <t>2.1.4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</si>
  <si>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</si>
  <si>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</si>
  <si>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</si>
  <si>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</si>
  <si>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</si>
  <si>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</si>
  <si>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</si>
  <si>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</si>
  <si>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</si>
  <si>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2.3.3</t>
  </si>
  <si>
    <t>2.3.1</t>
  </si>
  <si>
    <t>2.3.2</t>
  </si>
  <si>
    <t>2.4.1</t>
  </si>
  <si>
    <t>2.4.2</t>
  </si>
  <si>
    <t>2.4.3</t>
  </si>
  <si>
    <t>2.4.4</t>
  </si>
  <si>
    <t>2.4.5</t>
  </si>
  <si>
    <t>2.4.6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</si>
  <si>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</si>
  <si>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</si>
  <si>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</si>
  <si>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</si>
  <si>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</si>
  <si>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</si>
  <si>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</si>
  <si>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</si>
  <si>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</si>
  <si>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</si>
  <si>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4.5</t>
  </si>
  <si>
    <t>4.6</t>
  </si>
  <si>
    <t>5.1</t>
  </si>
  <si>
    <t>5.2</t>
  </si>
  <si>
    <t>6.1</t>
  </si>
  <si>
    <t>6.2</t>
  </si>
  <si>
    <t>6.3</t>
  </si>
  <si>
    <t>6.4</t>
  </si>
  <si>
    <t>6.5</t>
  </si>
  <si>
    <t>6.6</t>
  </si>
  <si>
    <t>Laboratórny hustomer s hodnotou dielika &lt; 1 kg /m3 s výnimkou hustomeru na meranie zrnitosti zemín (Casagrande)</t>
  </si>
  <si>
    <t>7.1.1</t>
  </si>
  <si>
    <t>7.1.3</t>
  </si>
  <si>
    <t>7.1.2</t>
  </si>
  <si>
    <t>7.1.4</t>
  </si>
  <si>
    <t>7.1.5</t>
  </si>
  <si>
    <t>7.2.1</t>
  </si>
  <si>
    <t>7.2.2</t>
  </si>
  <si>
    <t>7.2.3</t>
  </si>
  <si>
    <t>7.4.1</t>
  </si>
  <si>
    <t>7.3.1</t>
  </si>
  <si>
    <t>7.4.2</t>
  </si>
  <si>
    <t>7.4.3</t>
  </si>
  <si>
    <t>8.3</t>
  </si>
  <si>
    <t>8.1</t>
  </si>
  <si>
    <t>Priamo odčítací osobný dozimeter a osobný dozimeter signalizujúci prekročenie vopred nastavenej úrovne dozimetrických veličín, ktoré sa nepoužívajú súčasne s určenými meradlami uvedenými v položke 8.10</t>
  </si>
  <si>
    <t>8.8</t>
  </si>
  <si>
    <t>8.2</t>
  </si>
  <si>
    <t>8.9</t>
  </si>
  <si>
    <t>8.7</t>
  </si>
  <si>
    <t>8.4</t>
  </si>
  <si>
    <t>8.5</t>
  </si>
  <si>
    <t>8.6</t>
  </si>
  <si>
    <t>8.10</t>
  </si>
  <si>
    <t>8.11</t>
  </si>
  <si>
    <t>8.12</t>
  </si>
  <si>
    <t>zodpovedný zástupca AO na výkon overovania určených meradiel</t>
  </si>
  <si>
    <t>zodpovedný zástupcu AO na výkon úradného merania</t>
  </si>
  <si>
    <t>fyzická osoba, ktorá vykonáva overovanie určených meradiel</t>
  </si>
  <si>
    <t>fyzická osoba, ktorá vykonáva úradné meranie</t>
  </si>
  <si>
    <t xml:space="preserve">Žiadateľ </t>
  </si>
  <si>
    <t>Tel.:</t>
  </si>
  <si>
    <t>E–mail:</t>
  </si>
  <si>
    <t>Súhlas so zasielaním informácií:</t>
  </si>
  <si>
    <t>Zoznamy</t>
  </si>
  <si>
    <t>Áno</t>
  </si>
  <si>
    <t>Nie</t>
  </si>
  <si>
    <t>vybrať</t>
  </si>
  <si>
    <t>zástupca RO na opravu určených meradiel</t>
  </si>
  <si>
    <t>zástupca RO na montáž určených meradiel</t>
  </si>
  <si>
    <t>zástupca RO na opravu a montáž určených meradiel</t>
  </si>
  <si>
    <t>zástupca RO na balenie označeného spotrebiteľského balenia</t>
  </si>
  <si>
    <t>zástupca RO na dovoz označeného spotrebiteľského balenia</t>
  </si>
  <si>
    <t>zástupca RO na balenie a dovoz označeného spotrebiteľského balenia</t>
  </si>
  <si>
    <t xml:space="preserve">Špecifikácia rozsahu činnosti, ktorá je predmetom autorizácie/registrácie </t>
  </si>
  <si>
    <t>Bytový vodomer</t>
  </si>
  <si>
    <r>
      <t xml:space="preserve">Špecifikácia predmetu činnosti </t>
    </r>
    <r>
      <rPr>
        <sz val="10"/>
        <color theme="1"/>
        <rFont val="Times New Roman"/>
        <family val="1"/>
        <charset val="238"/>
      </rPr>
      <t>(v súlade s údajmi v žiadosti/prihláške na autorizáciu/registráciu)</t>
    </r>
  </si>
  <si>
    <t>IČ DPH:</t>
  </si>
  <si>
    <t>IČO:</t>
  </si>
  <si>
    <t>PSČ:</t>
  </si>
  <si>
    <t>Tel:</t>
  </si>
  <si>
    <t xml:space="preserve">osvedčenia je určená v súlade s platným cenníkom SMU .  </t>
  </si>
  <si>
    <t xml:space="preserve">Výška poplatku za preverenie spôsobilosti fyzickej osoby v oblasti metrológie vykonaním skúšky vrátane vydania 
</t>
  </si>
  <si>
    <t>POPLATOK</t>
  </si>
  <si>
    <r>
      <rPr>
        <b/>
        <sz val="10"/>
        <color theme="1"/>
        <rFont val="Times New Roman"/>
        <family val="1"/>
        <charset val="238"/>
      </rPr>
      <t>„Potvrdenie o úhrade poplatku“</t>
    </r>
    <r>
      <rPr>
        <sz val="10"/>
        <color theme="1"/>
        <rFont val="Times New Roman"/>
        <family val="1"/>
        <charset val="238"/>
      </rPr>
      <t xml:space="preserve"> je potrebné priložiť k žiadosti.</t>
    </r>
  </si>
  <si>
    <t>Bankové údaje k potvrdeniu o úhrade poplatku</t>
  </si>
  <si>
    <t>* bankové spojenie: Štátna pokladnica</t>
  </si>
  <si>
    <t>* názov účtu: Slovenský metrologický ústav</t>
  </si>
  <si>
    <t>* IBAN: SK63 8180 0000 0070 0006 8840</t>
  </si>
  <si>
    <t>* VS = 300777</t>
  </si>
  <si>
    <t xml:space="preserve">Do správy pre prijímateľa je nutné uviesť </t>
  </si>
  <si>
    <t>EUR</t>
  </si>
  <si>
    <r>
      <rPr>
        <b/>
        <sz val="11"/>
        <color theme="1"/>
        <rFont val="Times New Roman"/>
        <family val="1"/>
        <charset val="238"/>
      </rPr>
      <t>Identifikačné (fakturačné) údaje organizácie, na ktorú sa požaduje vystavenie faktúry</t>
    </r>
    <r>
      <rPr>
        <sz val="11"/>
        <color theme="1"/>
        <rFont val="Times New Roman"/>
        <family val="1"/>
        <charset val="238"/>
      </rPr>
      <t xml:space="preserve"> </t>
    </r>
  </si>
  <si>
    <t>v zmysle ustanovenia § 29 zákona č. 157/2018 Z. z. o metrológii a o zmene a doplnení niektorých zákonov v znení neskorších predpisov (ďalej len „zákon 157/2018 Z. z.“)</t>
  </si>
  <si>
    <t>e-mail:</t>
  </si>
  <si>
    <t>Bližšie informácie o postupe pri preverovaní, zaevidovaní a potvrdení žiadosti o preverenie spôsobilosti v oblasti metrológie sú zverejnené na webovom sídle SMÚ (www.smu.sk).</t>
  </si>
  <si>
    <t>(v zmysle § 29 ods. 1 zákona č.157/2018 Z. z. sa spôsobilosť preveruje na náklady žiadateľa)</t>
  </si>
  <si>
    <t>Vyhlásenie žiadateľa</t>
  </si>
  <si>
    <t xml:space="preserve">Vyhlasujem, že všetky údaje v žiadosti sú pravdivé a úplné. </t>
  </si>
  <si>
    <t>Zaväzujem sa, že po udelení certifikátu oznámim Slovenskému metrologickému ústavu všetky zmeny a ďalšie skutočnosti, ktoré by mohli ovplyvniť zhodu mojej spôsobilosti so špecifikáciou stanovenou certifikátom. Vyhlasujem, že som oboznámený so zásadami uplatňovania námietok a sťažností a pravidlami správneho použitia certifikátu uvedenými v prílohe tejto žiadosti a súhlasím so spôsobom vykonania overenia spôsobilosti  v oblasti metrológie.</t>
  </si>
  <si>
    <t>Osobné údaje</t>
  </si>
  <si>
    <t>Informácie o spracúvaní osobných údajov dotknutých osôb v podmienkach SMÚ sú uverejnené na internetovom sídle SMÚ:  https://smu.sk/ochrana-osobnych-udajov/.</t>
  </si>
  <si>
    <t xml:space="preserve">Súhlasím so spracúvaním  mojich osobných údajov, uvedených v tomto formulári, na účely zabezpečenia overenia  spôsobilosti v oblasti metrológie  po nevyhnutnú dobu.  </t>
  </si>
  <si>
    <t xml:space="preserve">Vyjadrenie súhlasu je dobrovoľné a môžete ho kedykoľvek odvolať osobne na SMÚ - sekretariáte GR, doporučenou poštovou zásielkou (podpis dotknutej osoby musí byť úradne osvedčený) zaslanou na adresu sídla SMÚ alebo e-mailom na adresu zodpovednaosoba@smu.gov.sk. 
</t>
  </si>
  <si>
    <t>V prípade neposkytnutia osobných údajov na účely zabezpečenia tejto požadovanej služby, nebude možné zabezpečiť túto službu.</t>
  </si>
  <si>
    <t>* nehodiace sa prečiarknite</t>
  </si>
  <si>
    <t>Podpísanú žiadosť zasielajte v jednom vyhotovení poštou na adresu uvedenú v záhlaví žiadosti alebo e-mailom na adresu sposobilost@smu.gov.sk.</t>
  </si>
  <si>
    <t>Podrobnosti o postupe pri skúške preverenia odborných vedomostí, praktických schopností a znalostí z predpisov z oblastí, ktoré sú predmetom autorizácie alebo registrácie,  podrobnosti  o postupe pri vyhodnotení a oznámení výsledku skúšky sú zverejnené na webovom sídle SMÚ (www.smu.sk).</t>
  </si>
  <si>
    <t>Poučenie</t>
  </si>
  <si>
    <t>dátum</t>
  </si>
  <si>
    <t>podpis</t>
  </si>
  <si>
    <t xml:space="preserve"> Evidenčné číslo žiadosti:</t>
  </si>
  <si>
    <t xml:space="preserve">Tel.: 02/602 94 440  </t>
  </si>
  <si>
    <t xml:space="preserve"> Priezvisko, meno, titul:</t>
  </si>
  <si>
    <t xml:space="preserve"> Dátum narodenia:</t>
  </si>
  <si>
    <t xml:space="preserve"> Adresa:</t>
  </si>
  <si>
    <t xml:space="preserve"> Predmet autorizácie/registrácie (spôsobilosť v zmysle § 29  zákona č. 157/2018 Z. z.):</t>
  </si>
  <si>
    <t xml:space="preserve"> Názov (úplné znenie):</t>
  </si>
  <si>
    <t>ŽIADOSŤ O PREVERENIE SPÔSOBILOSTI V OBLASTI METROLÓGIE</t>
  </si>
  <si>
    <t>GEOMETRICKÉ VELIČINY</t>
  </si>
  <si>
    <t>Dĺžka</t>
  </si>
  <si>
    <t>Plošný obsah</t>
  </si>
  <si>
    <t>Objem a prietok</t>
  </si>
  <si>
    <t xml:space="preserve">Taxameter </t>
  </si>
  <si>
    <t>MECHANICKÉ VELIČINY</t>
  </si>
  <si>
    <t>Hmotnosť</t>
  </si>
  <si>
    <t>Mechanický pohyb</t>
  </si>
  <si>
    <t>Tlak</t>
  </si>
  <si>
    <t>Mechanické skúšky materiálu</t>
  </si>
  <si>
    <t>Meracie zariadenie na meranie plošného obsahu usní</t>
  </si>
  <si>
    <t>TEPELNOTECHNICKÉ VELIČINY</t>
  </si>
  <si>
    <t xml:space="preserve">Dávkovacie objemové meradlo na kvapaliny </t>
  </si>
  <si>
    <t>Objemové prietokové meradlo na kvapaliny okrem vody</t>
  </si>
  <si>
    <t>Meracia zostava na a) kvapaliny okrem vody b) skvapalnené plyny</t>
  </si>
  <si>
    <t>ELEKTRICKÉ VELIČINY</t>
  </si>
  <si>
    <t>Jednofázový a viacfázový statický elektromer určený na priame meranie elektrickej energie alebo na meranie elektrickej energie v spojení s prístrojovým transformátorom prúdu</t>
  </si>
  <si>
    <t>Prístrojový transformátor prúdu a napätia používaný v spojení s elektromerom</t>
  </si>
  <si>
    <t>OPTICKÉ VELIČINY</t>
  </si>
  <si>
    <t>VELIČINY ČASU, FREKVENCIE A AKUSTIKY</t>
  </si>
  <si>
    <t>FYZIKÁLNO – CHEMICKÉ VELIČINY</t>
  </si>
  <si>
    <t>Hustota</t>
  </si>
  <si>
    <t>Index lomu (Refraktometria)</t>
  </si>
  <si>
    <t>Vlhkosť pevných látok</t>
  </si>
  <si>
    <t>Chemické zloženie</t>
  </si>
  <si>
    <t>Váhy s neautomatickou činnosťou triedy presnosti IIII určené na váženie piesku, kamenia, tuhého komunálneho odpadu, stavebnej sutiny a podobných materiálov a na váženie malty a betónu</t>
  </si>
  <si>
    <t>Váhy s automatickou činnosťou na váženie cestných vozidiel za pohybu a na meranie nápravového zaťaženia triedy presnosti 0,2; 0,5; 1 a 2 pre hmotnosť vozidla a triedy presnosti A, B, C a D pre zaťaženie jednotlivej nápravy a pre zaťaženie skupiny náprav</t>
  </si>
  <si>
    <t>VELIČINY ATÓMOVEJ A JADROVEJ FYZIKY</t>
  </si>
  <si>
    <t>Váhy s automatickou činnosťou na váženie koľajových vozidiel triedy presnosti 0,2; 0,5; 1 a 2</t>
  </si>
  <si>
    <t>Meradlo aktivity diagnostických a terapeutických preparátov aplikovaných pacientom in vivo</t>
  </si>
  <si>
    <t>Tlakomer na meranie tlaku v pneumatikách motorových vozidiel používaný na čerpacích staniciach pohonných látok, v autoservisoch, v pneuservisoch a v staniciach technickej kontroly</t>
  </si>
  <si>
    <t>Skúšobný trhací stroj a list</t>
  </si>
  <si>
    <t>Vibračný hustomer na kvapaliny a plyny</t>
  </si>
  <si>
    <t>Vizuálny hranolový refraktometer s najväčšou dovolenou chybou indexu lomu v ráde 10-4</t>
  </si>
  <si>
    <t xml:space="preserve">Vizuálny hranolový refraktometer s najväčšou dovolenou chybou indexu lomu v ráde 10-5 </t>
  </si>
  <si>
    <t>Digitálny hranolový refraktometer s najväčšou dovolenou chybou indexu lomu v ráde 10-4 a 10-5</t>
  </si>
  <si>
    <t>Plynový chromatograf na stanovenie energetickej hodnoty zemného plynu</t>
  </si>
  <si>
    <t>Vodomer</t>
  </si>
  <si>
    <t>prevodnik prietoku</t>
  </si>
  <si>
    <t>1.3.6 a</t>
  </si>
  <si>
    <t>1.3.6 b</t>
  </si>
  <si>
    <t>1.3.6 c</t>
  </si>
  <si>
    <t>1.3.6 d</t>
  </si>
  <si>
    <t>prevodnik teploty</t>
  </si>
  <si>
    <t>prevodnik tlaku</t>
  </si>
  <si>
    <t>prevodnik hustoty</t>
  </si>
  <si>
    <t>3.5 a</t>
  </si>
  <si>
    <t>3.5 b</t>
  </si>
  <si>
    <t>3.5 c</t>
  </si>
  <si>
    <t>3.5 d</t>
  </si>
  <si>
    <t>3.5 e</t>
  </si>
  <si>
    <t>3.5 f</t>
  </si>
  <si>
    <t>Kompaktný merač tepla</t>
  </si>
  <si>
    <t>Merač tepla - prietokomer</t>
  </si>
  <si>
    <t>Merač tepla - odporový snímač teploty</t>
  </si>
  <si>
    <t>Merač tepla - kalorimetrické počítadlo elektronické</t>
  </si>
  <si>
    <t>Merač tepla - prevodník tlaku</t>
  </si>
  <si>
    <t>Merač tepla - prevodník teploty</t>
  </si>
  <si>
    <t>Popis</t>
  </si>
  <si>
    <t>Druh</t>
  </si>
  <si>
    <t>2) druh určeného meradla podľa prílohy č.1 vyhlášky ÚNMS SR č. 161/2019 Z. z. o meradlách a metrologickej kontrole v znení neskorších predpisov</t>
  </si>
  <si>
    <t>3) v prípade že skupina obsahuje viacero druhov určených meradiel označte "x" druhy určených meradiel o ktoré nemáte záujem</t>
  </si>
  <si>
    <t>Popis ...</t>
  </si>
  <si>
    <t>Druh určeného meradla 
podľa vyhlášky ÚNMS SR č. 161/2019 Z. z.</t>
  </si>
  <si>
    <t>Číslo prílohy</t>
  </si>
  <si>
    <t>Skupina (druhy určených meradiel)</t>
  </si>
  <si>
    <t>Položka</t>
  </si>
  <si>
    <t>1.1</t>
  </si>
  <si>
    <t>1.2</t>
  </si>
  <si>
    <t>1.3</t>
  </si>
  <si>
    <t>2.1</t>
  </si>
  <si>
    <t>2.2</t>
  </si>
  <si>
    <t>2.3</t>
  </si>
  <si>
    <t>2.4</t>
  </si>
  <si>
    <t>7.1</t>
  </si>
  <si>
    <t>7.2</t>
  </si>
  <si>
    <t>7.3</t>
  </si>
  <si>
    <t>7.4</t>
  </si>
  <si>
    <t>Príloha 1 k žiadosti - zoznam skupín druhov určených meradiel</t>
  </si>
  <si>
    <t>1) skupiny druhov určených meradiel (podľa prílohy č.1 vyhlášky ÚNMS SR č. 161/2019 Z. z.) sú zadefinované v prílohe 1 tejto žiadosti</t>
  </si>
  <si>
    <r>
      <t xml:space="preserve">Skupina </t>
    </r>
    <r>
      <rPr>
        <b/>
        <vertAlign val="superscript"/>
        <sz val="11"/>
        <color theme="1"/>
        <rFont val="Times New Roman"/>
        <family val="1"/>
        <charset val="238"/>
      </rPr>
      <t>1)</t>
    </r>
  </si>
  <si>
    <r>
      <t xml:space="preserve"> Druh </t>
    </r>
    <r>
      <rPr>
        <b/>
        <vertAlign val="superscript"/>
        <sz val="11"/>
        <color theme="1"/>
        <rFont val="Times New Roman"/>
        <family val="1"/>
        <charset val="238"/>
      </rPr>
      <t>2)</t>
    </r>
  </si>
  <si>
    <r>
      <rPr>
        <b/>
        <i/>
        <sz val="9"/>
        <color rgb="FFFF0000"/>
        <rFont val="Times New Roman"/>
        <family val="1"/>
        <charset val="238"/>
      </rPr>
      <t xml:space="preserve">Poznámka: 
</t>
    </r>
    <r>
      <rPr>
        <b/>
        <i/>
        <sz val="9"/>
        <color theme="1"/>
        <rFont val="Times New Roman"/>
        <family val="1"/>
        <charset val="238"/>
      </rPr>
      <t>Každá ďalšia skupina druhov určených meradiel navyšuje základnú cenu za preverenie spôsobilosti o sumu 50 €</t>
    </r>
  </si>
  <si>
    <t xml:space="preserve">  meno a priezvisko</t>
  </si>
  <si>
    <r>
      <t xml:space="preserve">Okrem </t>
    </r>
    <r>
      <rPr>
        <b/>
        <vertAlign val="superscript"/>
        <sz val="11"/>
        <rFont val="Times New Roman"/>
        <family val="1"/>
        <charset val="238"/>
      </rPr>
      <t>3)</t>
    </r>
  </si>
  <si>
    <t>POSTUP VYPLNENIA ŽIADOSTI</t>
  </si>
  <si>
    <t xml:space="preserve">Vypĺňajte iba časti ktoré sú podfarbené </t>
  </si>
  <si>
    <t>V prvej časti, vyplňte svoje identifikačné údaje a súhlas so zasielaním informácií</t>
  </si>
  <si>
    <t xml:space="preserve">Vyberte z ponúknutého zoznamu predmet autorizácie alebo registrácie, kliknutím </t>
  </si>
  <si>
    <t>na šipku v pravom rohu bunky</t>
  </si>
  <si>
    <t>Ako prvý krok si pozrite prílohu 1 (zelený hárok v súbore)</t>
  </si>
  <si>
    <t>V prílohe si nájdite druh/druhy určených meradiel o ktoré máte záujem.</t>
  </si>
  <si>
    <t>Príklad:</t>
  </si>
  <si>
    <t>Mám záujem o položky 1.1.2, 1.3.1 a 1.3.2</t>
  </si>
  <si>
    <r>
      <t xml:space="preserve">Z prílohy 1 vyplýva, že dané položky sú súčasťou </t>
    </r>
    <r>
      <rPr>
        <b/>
        <sz val="11"/>
        <color theme="1"/>
        <rFont val="Calibri"/>
        <family val="2"/>
        <charset val="238"/>
        <scheme val="minor"/>
      </rPr>
      <t>skupiny 1 a 7</t>
    </r>
  </si>
  <si>
    <t>V bode 3 je potrebné zadefinovať druhy určených meradiel, ktoré sú predmetom činnosti</t>
  </si>
  <si>
    <t xml:space="preserve">V ďalšom kroku po návrate do hárka </t>
  </si>
  <si>
    <t>vyberte v tabuľke v bode 3 príslušné skupiny</t>
  </si>
  <si>
    <t>Po výbere skupiny sa Vám automaticky natiahnu do tabuľky všetky príslušné druhy určených meradiel</t>
  </si>
  <si>
    <t>kliknutím na šipku v pravom hornom rohu</t>
  </si>
  <si>
    <r>
      <t xml:space="preserve">V prípade, že nemáte záujem o všetky druhy zaradené do skupiny označte toto </t>
    </r>
    <r>
      <rPr>
        <b/>
        <sz val="11"/>
        <color theme="1"/>
        <rFont val="Calibri"/>
        <family val="2"/>
        <charset val="238"/>
        <scheme val="minor"/>
      </rPr>
      <t xml:space="preserve">'x' </t>
    </r>
    <r>
      <rPr>
        <sz val="11"/>
        <color theme="1"/>
        <rFont val="Calibri"/>
        <family val="2"/>
        <charset val="238"/>
        <scheme val="minor"/>
      </rPr>
      <t>v tretom stĺpci takto:</t>
    </r>
  </si>
  <si>
    <t>Ďalšiu skupinu môžete zadať v nasledujúcom riadku rovnakým postupom</t>
  </si>
  <si>
    <r>
      <t xml:space="preserve">Každá ďalšia skupina druhov určených meradiel, ktorú zadáte navyšuje základnú cenu za preverenie spôsobilosti </t>
    </r>
    <r>
      <rPr>
        <b/>
        <sz val="11"/>
        <color theme="1"/>
        <rFont val="Calibri"/>
        <family val="2"/>
        <charset val="238"/>
        <scheme val="minor"/>
      </rPr>
      <t>o sumu 50 €</t>
    </r>
  </si>
  <si>
    <t xml:space="preserve">V bode 4 vyplňte identifikačné (fakturačné) údaje organizácie, na ktorú sa požaduje vystavenie faktúry </t>
  </si>
  <si>
    <r>
      <t xml:space="preserve">V tomto bode je k dispozícii aj infomácia o </t>
    </r>
    <r>
      <rPr>
        <b/>
        <sz val="11"/>
        <color theme="1"/>
        <rFont val="Calibri"/>
        <family val="2"/>
        <charset val="238"/>
        <scheme val="minor"/>
      </rPr>
      <t>poplatku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</si>
  <si>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Na základe Vami zadaných údajov ako je predmet činnosti a špecifikácie rozsahu činnosti (druhy určených meradiel)</t>
  </si>
  <si>
    <r>
      <t xml:space="preserve">je vypočítaný poplatok. </t>
    </r>
    <r>
      <rPr>
        <b/>
        <sz val="11"/>
        <color theme="1"/>
        <rFont val="Calibri"/>
        <family val="2"/>
        <charset val="238"/>
        <scheme val="minor"/>
      </rPr>
      <t>„Potvrdenie o úhrade poplatku“ je potrebné priložiť k žiadosti.</t>
    </r>
  </si>
  <si>
    <t>Použité skratky v žiadosti:</t>
  </si>
  <si>
    <t>AO</t>
  </si>
  <si>
    <t>Autorizovaná osoba</t>
  </si>
  <si>
    <t>RO</t>
  </si>
  <si>
    <t>Registrovaná osoba</t>
  </si>
  <si>
    <t xml:space="preserve"> Doručené dňa: </t>
  </si>
  <si>
    <t xml:space="preserve"> Úhrada poplatku:</t>
  </si>
  <si>
    <t xml:space="preserve"> Podané dňa: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</si>
</sst>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color rgb="FFC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1"/>
      <color theme="1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0.5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3.5"/>
      <color theme="4" tint="-0.249977111117893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18" fillId="0" borderId="0" xfId="0" applyFont="1"/>
    <xf numFmtId="16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16" fontId="23" fillId="0" borderId="12" xfId="0" applyNumberFormat="1" applyFont="1" applyBorder="1" applyAlignment="1">
      <alignment horizontal="left" vertical="center" wrapText="1"/>
    </xf>
    <xf numFmtId="49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 wrapText="1"/>
    </xf>
    <xf numFmtId="49" fontId="4" fillId="7" borderId="10" xfId="0" applyNumberFormat="1" applyFont="1" applyFill="1" applyBorder="1" applyAlignment="1">
      <alignment horizontal="left" vertical="center"/>
    </xf>
    <xf numFmtId="0" fontId="4" fillId="7" borderId="10" xfId="0" applyFont="1" applyFill="1" applyBorder="1" applyAlignment="1">
      <alignment horizontal="left" vertical="center" wrapText="1"/>
    </xf>
    <xf numFmtId="49" fontId="23" fillId="2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7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16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8" fillId="5" borderId="13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7" xfId="0" applyFont="1" applyBorder="1" applyAlignment="1" applyProtection="1">
      <alignment horizontal="right"/>
      <protection hidden="1"/>
    </xf>
    <xf numFmtId="0" fontId="7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9" fillId="0" borderId="7" xfId="0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9" fillId="4" borderId="4" xfId="0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28" fillId="3" borderId="5" xfId="0" applyFont="1" applyFill="1" applyBorder="1" applyAlignment="1" applyProtection="1">
      <alignment horizontal="center" vertical="center"/>
      <protection locked="0"/>
    </xf>
    <xf numFmtId="0" fontId="28" fillId="3" borderId="3" xfId="0" applyFont="1" applyFill="1" applyBorder="1" applyAlignment="1" applyProtection="1">
      <alignment horizontal="center" vertical="center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protection locked="0"/>
    </xf>
    <xf numFmtId="14" fontId="2" fillId="0" borderId="16" xfId="0" applyNumberFormat="1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0" borderId="9" xfId="0" applyFont="1" applyBorder="1" applyProtection="1">
      <protection hidden="1"/>
    </xf>
    <xf numFmtId="0" fontId="1" fillId="0" borderId="10" xfId="0" applyFont="1" applyBorder="1" applyAlignment="1" applyProtection="1">
      <alignment horizontal="right"/>
      <protection hidden="1"/>
    </xf>
    <xf numFmtId="0" fontId="10" fillId="0" borderId="10" xfId="0" applyFont="1" applyBorder="1" applyAlignment="1" applyProtection="1">
      <alignment horizontal="right" vertical="center"/>
      <protection hidden="1"/>
    </xf>
    <xf numFmtId="0" fontId="21" fillId="0" borderId="11" xfId="0" applyFont="1" applyBorder="1" applyAlignment="1" applyProtection="1">
      <alignment horizontal="left" vertical="center"/>
      <protection hidden="1"/>
    </xf>
    <xf numFmtId="0" fontId="31" fillId="0" borderId="0" xfId="0" applyFont="1" applyAlignment="1">
      <alignment vertical="center"/>
    </xf>
    <xf numFmtId="0" fontId="2" fillId="0" borderId="10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left" vertical="center" wrapText="1"/>
      <protection hidden="1"/>
    </xf>
    <xf numFmtId="0" fontId="9" fillId="4" borderId="0" xfId="0" applyFont="1" applyFill="1" applyAlignment="1" applyProtection="1">
      <alignment horizontal="left" vertical="center" wrapText="1"/>
      <protection hidden="1"/>
    </xf>
    <xf numFmtId="0" fontId="9" fillId="4" borderId="7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top" wrapText="1"/>
      <protection hidden="1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1" xfId="0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5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5" fillId="6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117</xdr:row>
          <xdr:rowOff>85725</xdr:rowOff>
        </xdr:from>
        <xdr:to>
          <xdr:col>5</xdr:col>
          <xdr:colOff>276225</xdr:colOff>
          <xdr:row>119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117</xdr:row>
          <xdr:rowOff>57150</xdr:rowOff>
        </xdr:from>
        <xdr:to>
          <xdr:col>7</xdr:col>
          <xdr:colOff>333375</xdr:colOff>
          <xdr:row>119</xdr:row>
          <xdr:rowOff>57150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*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45984</xdr:colOff>
      <xdr:row>1</xdr:row>
      <xdr:rowOff>131380</xdr:rowOff>
    </xdr:from>
    <xdr:to>
      <xdr:col>6</xdr:col>
      <xdr:colOff>350445</xdr:colOff>
      <xdr:row>3</xdr:row>
      <xdr:rowOff>151087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816A641-F355-EE6D-ADCE-545E153D7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90501"/>
          <a:ext cx="3359030" cy="40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</xdr:colOff>
      <xdr:row>12</xdr:row>
      <xdr:rowOff>95250</xdr:rowOff>
    </xdr:from>
    <xdr:to>
      <xdr:col>9</xdr:col>
      <xdr:colOff>442359</xdr:colOff>
      <xdr:row>17</xdr:row>
      <xdr:rowOff>230187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3540125"/>
          <a:ext cx="4704797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109538</xdr:colOff>
      <xdr:row>5</xdr:row>
      <xdr:rowOff>6349</xdr:rowOff>
    </xdr:from>
    <xdr:to>
      <xdr:col>1</xdr:col>
      <xdr:colOff>351701</xdr:colOff>
      <xdr:row>7</xdr:row>
      <xdr:rowOff>229462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9538" y="1728787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111120</xdr:colOff>
      <xdr:row>9</xdr:row>
      <xdr:rowOff>15875</xdr:rowOff>
    </xdr:from>
    <xdr:to>
      <xdr:col>1</xdr:col>
      <xdr:colOff>353283</xdr:colOff>
      <xdr:row>11</xdr:row>
      <xdr:rowOff>238988</xdr:rowOff>
    </xdr:to>
    <xdr:sp macro="" textlink="">
      <xdr:nvSpPr>
        <xdr:cNvPr id="5" name="Ová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1120" y="2722563"/>
          <a:ext cx="718413" cy="715238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9</xdr:col>
      <xdr:colOff>119063</xdr:colOff>
      <xdr:row>13</xdr:row>
      <xdr:rowOff>111127</xdr:rowOff>
    </xdr:from>
    <xdr:to>
      <xdr:col>10</xdr:col>
      <xdr:colOff>47626</xdr:colOff>
      <xdr:row>15</xdr:row>
      <xdr:rowOff>159002</xdr:rowOff>
    </xdr:to>
    <xdr:sp macro="" textlink="">
      <xdr:nvSpPr>
        <xdr:cNvPr id="8" name="Kruh: prázdny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349876" y="3802065"/>
          <a:ext cx="539750" cy="540000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119060</xdr:colOff>
      <xdr:row>19</xdr:row>
      <xdr:rowOff>15876</xdr:rowOff>
    </xdr:from>
    <xdr:to>
      <xdr:col>1</xdr:col>
      <xdr:colOff>361223</xdr:colOff>
      <xdr:row>21</xdr:row>
      <xdr:rowOff>238989</xdr:rowOff>
    </xdr:to>
    <xdr:sp macro="" textlink="">
      <xdr:nvSpPr>
        <xdr:cNvPr id="10" name="Ová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19060" y="5183189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 editAs="oneCell">
    <xdr:from>
      <xdr:col>7</xdr:col>
      <xdr:colOff>444500</xdr:colOff>
      <xdr:row>21</xdr:row>
      <xdr:rowOff>142876</xdr:rowOff>
    </xdr:from>
    <xdr:to>
      <xdr:col>10</xdr:col>
      <xdr:colOff>333376</xdr:colOff>
      <xdr:row>23</xdr:row>
      <xdr:rowOff>35373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2938" y="5802314"/>
          <a:ext cx="1722438" cy="384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611186</xdr:colOff>
      <xdr:row>27</xdr:row>
      <xdr:rowOff>15874</xdr:rowOff>
    </xdr:from>
    <xdr:to>
      <xdr:col>9</xdr:col>
      <xdr:colOff>523874</xdr:colOff>
      <xdr:row>34</xdr:row>
      <xdr:rowOff>91412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874" y="7151687"/>
          <a:ext cx="3579813" cy="179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325437</xdr:colOff>
      <xdr:row>36</xdr:row>
      <xdr:rowOff>238123</xdr:rowOff>
    </xdr:from>
    <xdr:to>
      <xdr:col>6</xdr:col>
      <xdr:colOff>595313</xdr:colOff>
      <xdr:row>38</xdr:row>
      <xdr:rowOff>8982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0" y="9588498"/>
          <a:ext cx="881063" cy="262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595311</xdr:colOff>
      <xdr:row>39</xdr:row>
      <xdr:rowOff>119059</xdr:rowOff>
    </xdr:from>
    <xdr:to>
      <xdr:col>8</xdr:col>
      <xdr:colOff>55562</xdr:colOff>
      <xdr:row>45</xdr:row>
      <xdr:rowOff>140990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999" y="9961559"/>
          <a:ext cx="2516188" cy="1498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65089</xdr:colOff>
      <xdr:row>40</xdr:row>
      <xdr:rowOff>9527</xdr:rowOff>
    </xdr:from>
    <xdr:to>
      <xdr:col>6</xdr:col>
      <xdr:colOff>604839</xdr:colOff>
      <xdr:row>42</xdr:row>
      <xdr:rowOff>57402</xdr:rowOff>
    </xdr:to>
    <xdr:sp macro="" textlink="">
      <xdr:nvSpPr>
        <xdr:cNvPr id="18" name="Kruh: prázdny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3462339" y="10344152"/>
          <a:ext cx="539750" cy="540000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579434</xdr:colOff>
      <xdr:row>47</xdr:row>
      <xdr:rowOff>31750</xdr:rowOff>
    </xdr:from>
    <xdr:to>
      <xdr:col>9</xdr:col>
      <xdr:colOff>563560</xdr:colOff>
      <xdr:row>51</xdr:row>
      <xdr:rowOff>46325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2" y="12088813"/>
          <a:ext cx="3651251" cy="99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587375</xdr:colOff>
      <xdr:row>53</xdr:row>
      <xdr:rowOff>23814</xdr:rowOff>
    </xdr:from>
    <xdr:to>
      <xdr:col>10</xdr:col>
      <xdr:colOff>499874</xdr:colOff>
      <xdr:row>56</xdr:row>
      <xdr:rowOff>79377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1063" y="13557252"/>
          <a:ext cx="4190811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527051</xdr:colOff>
      <xdr:row>52</xdr:row>
      <xdr:rowOff>185739</xdr:rowOff>
    </xdr:from>
    <xdr:to>
      <xdr:col>10</xdr:col>
      <xdr:colOff>455614</xdr:colOff>
      <xdr:row>54</xdr:row>
      <xdr:rowOff>233614</xdr:rowOff>
    </xdr:to>
    <xdr:sp macro="" textlink="">
      <xdr:nvSpPr>
        <xdr:cNvPr id="21" name="Kruh: prázdny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757864" y="13473114"/>
          <a:ext cx="539750" cy="540000"/>
        </a:xfrm>
        <a:prstGeom prst="donut">
          <a:avLst>
            <a:gd name="adj" fmla="val 11007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587376</xdr:colOff>
      <xdr:row>58</xdr:row>
      <xdr:rowOff>31753</xdr:rowOff>
    </xdr:from>
    <xdr:to>
      <xdr:col>10</xdr:col>
      <xdr:colOff>481332</xdr:colOff>
      <xdr:row>66</xdr:row>
      <xdr:rowOff>87314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1064" y="14795503"/>
          <a:ext cx="4172268" cy="2024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111130</xdr:colOff>
      <xdr:row>69</xdr:row>
      <xdr:rowOff>7938</xdr:rowOff>
    </xdr:from>
    <xdr:to>
      <xdr:col>1</xdr:col>
      <xdr:colOff>353293</xdr:colOff>
      <xdr:row>71</xdr:row>
      <xdr:rowOff>231051</xdr:rowOff>
    </xdr:to>
    <xdr:sp macro="" textlink="">
      <xdr:nvSpPr>
        <xdr:cNvPr id="23" name="Ová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111130" y="17478376"/>
          <a:ext cx="718413" cy="715238"/>
        </a:xfrm>
        <a:prstGeom prst="ellipse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  <a:endParaRPr lang="sk-SK" sz="2000" b="1">
            <a:solidFill>
              <a:schemeClr val="tx1">
                <a:lumMod val="75000"/>
                <a:lumOff val="2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119066</xdr:colOff>
      <xdr:row>77</xdr:row>
      <xdr:rowOff>15865</xdr:rowOff>
    </xdr:from>
    <xdr:to>
      <xdr:col>1</xdr:col>
      <xdr:colOff>361229</xdr:colOff>
      <xdr:row>79</xdr:row>
      <xdr:rowOff>238978</xdr:rowOff>
    </xdr:to>
    <xdr:sp macro="" textlink="">
      <xdr:nvSpPr>
        <xdr:cNvPr id="24" name="Ovál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9066" y="19700865"/>
          <a:ext cx="718413" cy="715238"/>
        </a:xfrm>
        <a:prstGeom prst="ellipse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sk-SK" sz="20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27A3-8AD2-4867-AA00-8A1A6AC262DA}">
  <sheetPr>
    <tabColor theme="4" tint="-0.249977111117893"/>
  </sheetPr>
  <dimension ref="A1:L135"/>
  <sheetViews>
    <sheetView showGridLines="0" tabSelected="1" zoomScale="145" zoomScaleNormal="145" zoomScaleSheetLayoutView="140" workbookViewId="0">
      <selection activeCell="O14" sqref="O14"/>
    </sheetView>
  </sheetViews>
  <sheetFormatPr defaultColWidth="9.140625" defaultRowHeight="15" outlineLevelRow="1" x14ac:dyDescent="0.25"/>
  <cols>
    <col min="1" max="1" width="2.140625" style="66" customWidth="1"/>
    <col min="2" max="9" width="9.140625" style="66"/>
    <col min="10" max="10" width="12.28515625" style="67" bestFit="1" customWidth="1"/>
    <col min="11" max="11" width="2.5703125" style="66" customWidth="1"/>
    <col min="12" max="12" width="9.140625" style="68" customWidth="1"/>
    <col min="13" max="16384" width="9.140625" style="66"/>
  </cols>
  <sheetData>
    <row r="1" spans="1:12" ht="5.0999999999999996" customHeight="1" x14ac:dyDescent="0.25"/>
    <row r="2" spans="1:12" x14ac:dyDescent="0.25">
      <c r="B2" s="69"/>
      <c r="C2" s="70"/>
      <c r="D2" s="70"/>
      <c r="E2" s="70"/>
      <c r="F2" s="70"/>
      <c r="G2" s="70"/>
      <c r="H2" s="71" t="s">
        <v>359</v>
      </c>
      <c r="I2" s="70"/>
      <c r="J2" s="72"/>
    </row>
    <row r="3" spans="1:12" x14ac:dyDescent="0.25">
      <c r="B3" s="73"/>
      <c r="H3" s="74"/>
      <c r="I3" s="75"/>
      <c r="J3" s="76"/>
    </row>
    <row r="4" spans="1:12" x14ac:dyDescent="0.25">
      <c r="B4" s="73"/>
      <c r="H4" s="71" t="s">
        <v>357</v>
      </c>
      <c r="I4" s="70"/>
      <c r="J4" s="72"/>
    </row>
    <row r="5" spans="1:12" x14ac:dyDescent="0.25">
      <c r="B5" s="73"/>
      <c r="H5" s="74"/>
      <c r="I5" s="75"/>
      <c r="J5" s="76"/>
    </row>
    <row r="6" spans="1:12" x14ac:dyDescent="0.25">
      <c r="B6" s="73"/>
      <c r="F6" s="77"/>
      <c r="G6" s="78" t="s">
        <v>238</v>
      </c>
      <c r="H6" s="116" t="s">
        <v>237</v>
      </c>
      <c r="I6" s="141"/>
      <c r="J6" s="142"/>
    </row>
    <row r="7" spans="1:12" x14ac:dyDescent="0.25">
      <c r="B7" s="74"/>
      <c r="C7" s="75"/>
      <c r="D7" s="75"/>
      <c r="E7" s="75"/>
      <c r="F7" s="75"/>
      <c r="G7" s="79"/>
      <c r="H7" s="143" t="s">
        <v>358</v>
      </c>
      <c r="I7" s="75"/>
      <c r="J7" s="76"/>
    </row>
    <row r="8" spans="1:12" ht="9.9499999999999993" customHeight="1" x14ac:dyDescent="0.25"/>
    <row r="9" spans="1:12" ht="17.25" x14ac:dyDescent="0.25">
      <c r="F9" s="80" t="s">
        <v>244</v>
      </c>
    </row>
    <row r="10" spans="1:12" ht="24.75" customHeight="1" x14ac:dyDescent="0.25">
      <c r="B10" s="170" t="s">
        <v>219</v>
      </c>
      <c r="C10" s="170"/>
      <c r="D10" s="170"/>
      <c r="E10" s="170"/>
      <c r="F10" s="170"/>
      <c r="G10" s="170"/>
      <c r="H10" s="170"/>
      <c r="I10" s="170"/>
      <c r="J10" s="170"/>
    </row>
    <row r="11" spans="1:12" ht="9.9499999999999993" customHeight="1" x14ac:dyDescent="0.25"/>
    <row r="12" spans="1:12" x14ac:dyDescent="0.25">
      <c r="A12" s="81">
        <v>1</v>
      </c>
      <c r="B12" s="81" t="s">
        <v>186</v>
      </c>
    </row>
    <row r="13" spans="1:12" ht="5.0999999999999996" customHeight="1" x14ac:dyDescent="0.25">
      <c r="A13" s="81"/>
      <c r="B13" s="81"/>
    </row>
    <row r="14" spans="1:12" s="82" customFormat="1" ht="18" customHeight="1" x14ac:dyDescent="0.25">
      <c r="B14" s="83" t="s">
        <v>239</v>
      </c>
      <c r="C14" s="84"/>
      <c r="D14" s="84"/>
      <c r="E14" s="84"/>
      <c r="F14" s="84"/>
      <c r="G14" s="83" t="s">
        <v>240</v>
      </c>
      <c r="H14" s="85"/>
      <c r="I14" s="84"/>
      <c r="J14" s="86"/>
      <c r="L14" s="87"/>
    </row>
    <row r="15" spans="1:12" s="82" customFormat="1" ht="18" customHeight="1" x14ac:dyDescent="0.25">
      <c r="B15" s="171"/>
      <c r="C15" s="172"/>
      <c r="D15" s="172"/>
      <c r="E15" s="172"/>
      <c r="F15" s="172"/>
      <c r="G15" s="173"/>
      <c r="H15" s="174"/>
      <c r="I15" s="174"/>
      <c r="J15" s="175"/>
      <c r="L15" s="87"/>
    </row>
    <row r="16" spans="1:12" s="82" customFormat="1" ht="18" customHeight="1" x14ac:dyDescent="0.25">
      <c r="B16" s="83" t="s">
        <v>241</v>
      </c>
      <c r="C16" s="84"/>
      <c r="D16" s="84"/>
      <c r="E16" s="84"/>
      <c r="F16" s="88"/>
      <c r="G16" s="89" t="s">
        <v>187</v>
      </c>
      <c r="H16" s="176"/>
      <c r="I16" s="176"/>
      <c r="J16" s="177"/>
      <c r="L16" s="87"/>
    </row>
    <row r="17" spans="1:12" s="82" customFormat="1" ht="18" customHeight="1" x14ac:dyDescent="0.25">
      <c r="B17" s="178"/>
      <c r="C17" s="179"/>
      <c r="D17" s="179"/>
      <c r="E17" s="179"/>
      <c r="F17" s="180"/>
      <c r="G17" s="90" t="s">
        <v>188</v>
      </c>
      <c r="H17" s="181"/>
      <c r="I17" s="181"/>
      <c r="J17" s="182"/>
      <c r="L17" s="87"/>
    </row>
    <row r="18" spans="1:12" s="82" customFormat="1" ht="18" customHeight="1" x14ac:dyDescent="0.25">
      <c r="B18" s="178"/>
      <c r="C18" s="179"/>
      <c r="D18" s="179"/>
      <c r="E18" s="179"/>
      <c r="F18" s="180"/>
      <c r="G18" s="91"/>
      <c r="H18" s="172"/>
      <c r="I18" s="172"/>
      <c r="J18" s="183"/>
      <c r="L18" s="87"/>
    </row>
    <row r="19" spans="1:12" s="82" customFormat="1" ht="18" customHeight="1" x14ac:dyDescent="0.25">
      <c r="B19" s="171"/>
      <c r="C19" s="172"/>
      <c r="D19" s="172"/>
      <c r="E19" s="172"/>
      <c r="F19" s="183"/>
      <c r="G19" s="92"/>
      <c r="H19" s="92"/>
      <c r="I19" s="93" t="s">
        <v>189</v>
      </c>
      <c r="J19" s="129" t="s">
        <v>191</v>
      </c>
      <c r="L19" s="87"/>
    </row>
    <row r="21" spans="1:12" x14ac:dyDescent="0.25">
      <c r="A21" s="81">
        <v>2</v>
      </c>
      <c r="B21" s="81" t="s">
        <v>202</v>
      </c>
    </row>
    <row r="22" spans="1:12" ht="5.0999999999999996" customHeight="1" x14ac:dyDescent="0.25"/>
    <row r="23" spans="1:12" s="82" customFormat="1" ht="20.100000000000001" customHeight="1" x14ac:dyDescent="0.25">
      <c r="B23" s="83" t="s">
        <v>242</v>
      </c>
      <c r="C23" s="84"/>
      <c r="D23" s="84"/>
      <c r="E23" s="84"/>
      <c r="F23" s="84"/>
      <c r="G23" s="84"/>
      <c r="H23" s="84"/>
      <c r="I23" s="84"/>
      <c r="J23" s="86"/>
      <c r="L23" s="87"/>
    </row>
    <row r="24" spans="1:12" s="82" customFormat="1" ht="20.100000000000001" customHeight="1" x14ac:dyDescent="0.25">
      <c r="B24" s="184" t="s">
        <v>193</v>
      </c>
      <c r="C24" s="185"/>
      <c r="D24" s="185"/>
      <c r="E24" s="185"/>
      <c r="F24" s="185"/>
      <c r="G24" s="185"/>
      <c r="H24" s="185"/>
      <c r="I24" s="185"/>
      <c r="J24" s="186"/>
      <c r="L24" s="87">
        <f>IFERROR(VLOOKUP(B24,Zoznamy!B2:C13,2,FALSE),"")</f>
        <v>0</v>
      </c>
    </row>
    <row r="25" spans="1:12" ht="5.0999999999999996" customHeight="1" x14ac:dyDescent="0.25"/>
    <row r="26" spans="1:12" x14ac:dyDescent="0.25">
      <c r="A26" s="81">
        <v>3</v>
      </c>
      <c r="B26" s="81" t="s">
        <v>200</v>
      </c>
    </row>
    <row r="27" spans="1:12" ht="5.0999999999999996" customHeight="1" x14ac:dyDescent="0.25"/>
    <row r="28" spans="1:12" s="82" customFormat="1" ht="20.100000000000001" customHeight="1" x14ac:dyDescent="0.25">
      <c r="B28" s="153" t="s">
        <v>325</v>
      </c>
      <c r="C28" s="154"/>
      <c r="D28" s="94" t="s">
        <v>326</v>
      </c>
      <c r="E28" s="95" t="s">
        <v>307</v>
      </c>
      <c r="F28" s="95"/>
      <c r="G28" s="95"/>
      <c r="H28" s="95"/>
      <c r="I28" s="95"/>
      <c r="J28" s="96" t="s">
        <v>329</v>
      </c>
      <c r="L28" s="87"/>
    </row>
    <row r="29" spans="1:12" x14ac:dyDescent="0.25">
      <c r="B29" s="144" t="s">
        <v>193</v>
      </c>
      <c r="C29" s="145"/>
      <c r="D29" s="65" t="str">
        <f>IFERROR(VLOOKUP($B$29,List!$A$2:$O$64,2,FALSE),"")</f>
        <v/>
      </c>
      <c r="E29" s="150" t="str">
        <f>IFERROR(VLOOKUP($B$29,List!$A$2:$O$64,3,FALSE),"")</f>
        <v/>
      </c>
      <c r="F29" s="150"/>
      <c r="G29" s="150"/>
      <c r="H29" s="150"/>
      <c r="I29" s="150"/>
      <c r="J29" s="127"/>
    </row>
    <row r="30" spans="1:12" ht="14.1" customHeight="1" x14ac:dyDescent="0.25">
      <c r="B30" s="146"/>
      <c r="C30" s="147"/>
      <c r="D30" s="97" t="str">
        <f>IFERROR(VLOOKUP($B$29,List!$A$2:$O$64,4,FALSE),"")</f>
        <v/>
      </c>
      <c r="E30" s="151" t="str">
        <f>IFERROR(VLOOKUP($B$29,List!$A$2:$O$64,5,FALSE),"")</f>
        <v/>
      </c>
      <c r="F30" s="151"/>
      <c r="G30" s="151"/>
      <c r="H30" s="151"/>
      <c r="I30" s="151"/>
      <c r="J30" s="126"/>
    </row>
    <row r="31" spans="1:12" x14ac:dyDescent="0.25">
      <c r="B31" s="146"/>
      <c r="C31" s="147"/>
      <c r="D31" s="97" t="str">
        <f>IFERROR(VLOOKUP($B$29,List!$A$2:$O$64,6,FALSE),"")</f>
        <v/>
      </c>
      <c r="E31" s="151" t="str">
        <f>IFERROR(VLOOKUP($B$29,List!$A$2:$O$64,7,FALSE),"")</f>
        <v/>
      </c>
      <c r="F31" s="151"/>
      <c r="G31" s="151"/>
      <c r="H31" s="151"/>
      <c r="I31" s="151"/>
      <c r="J31" s="126"/>
    </row>
    <row r="32" spans="1:12" x14ac:dyDescent="0.25">
      <c r="B32" s="146"/>
      <c r="C32" s="147"/>
      <c r="D32" s="97" t="str">
        <f>IFERROR(VLOOKUP($B$29,List!$A$2:$O$64,8,FALSE),"")</f>
        <v/>
      </c>
      <c r="E32" s="151" t="str">
        <f>IFERROR(VLOOKUP($B$29,List!$A$2:$O$64,9,FALSE),"")</f>
        <v/>
      </c>
      <c r="F32" s="151"/>
      <c r="G32" s="151"/>
      <c r="H32" s="151"/>
      <c r="I32" s="151"/>
      <c r="J32" s="126"/>
    </row>
    <row r="33" spans="2:12" x14ac:dyDescent="0.25">
      <c r="B33" s="146"/>
      <c r="C33" s="147"/>
      <c r="D33" s="97" t="str">
        <f>IFERROR(VLOOKUP($B$29,List!$A$2:$O$64,10,FALSE),"")</f>
        <v/>
      </c>
      <c r="E33" s="151" t="str">
        <f>IFERROR(VLOOKUP($B$29,List!$A$2:$O$64,11,FALSE),"")</f>
        <v/>
      </c>
      <c r="F33" s="151"/>
      <c r="G33" s="151"/>
      <c r="H33" s="151"/>
      <c r="I33" s="151"/>
      <c r="J33" s="126"/>
    </row>
    <row r="34" spans="2:12" x14ac:dyDescent="0.25">
      <c r="B34" s="146"/>
      <c r="C34" s="147"/>
      <c r="D34" s="97" t="str">
        <f>IFERROR(VLOOKUP($B$29,List!$A$2:$O$64,12,FALSE),"")</f>
        <v/>
      </c>
      <c r="E34" s="151" t="str">
        <f>IFERROR(VLOOKUP($B$29,List!$A$2:$O$64,13,FALSE),"")</f>
        <v/>
      </c>
      <c r="F34" s="151"/>
      <c r="G34" s="151"/>
      <c r="H34" s="151"/>
      <c r="I34" s="151"/>
      <c r="J34" s="126"/>
    </row>
    <row r="35" spans="2:12" x14ac:dyDescent="0.25">
      <c r="B35" s="148"/>
      <c r="C35" s="149"/>
      <c r="D35" s="98" t="str">
        <f>IFERROR(VLOOKUP($B$29,List!$A$2:$O$64,14,FALSE),"")</f>
        <v/>
      </c>
      <c r="E35" s="152" t="str">
        <f>IFERROR(VLOOKUP($B$29,List!$A$2:$O$64,15,FALSE),"")</f>
        <v/>
      </c>
      <c r="F35" s="152"/>
      <c r="G35" s="152"/>
      <c r="H35" s="152"/>
      <c r="I35" s="152"/>
      <c r="J35" s="128"/>
    </row>
    <row r="36" spans="2:12" ht="14.1" customHeight="1" x14ac:dyDescent="0.25">
      <c r="B36" s="144" t="s">
        <v>193</v>
      </c>
      <c r="C36" s="145"/>
      <c r="D36" s="65" t="str">
        <f>IFERROR(VLOOKUP($B$36,List!$A$2:$O$64,2,FALSE),"")</f>
        <v/>
      </c>
      <c r="E36" s="150" t="str">
        <f>IFERROR(VLOOKUP($B$36,List!$A$2:$O$64,3,FALSE),"")</f>
        <v/>
      </c>
      <c r="F36" s="150"/>
      <c r="G36" s="150"/>
      <c r="H36" s="150"/>
      <c r="I36" s="150"/>
      <c r="J36" s="126"/>
    </row>
    <row r="37" spans="2:12" ht="14.1" customHeight="1" x14ac:dyDescent="0.25">
      <c r="B37" s="146"/>
      <c r="C37" s="147"/>
      <c r="D37" s="97" t="str">
        <f>IFERROR(VLOOKUP($B$36,List!$A$2:$O$64,4,FALSE),"")</f>
        <v/>
      </c>
      <c r="E37" s="151" t="str">
        <f>IFERROR(VLOOKUP($B$36,List!$A$2:$O$64,5,FALSE),"")</f>
        <v/>
      </c>
      <c r="F37" s="151"/>
      <c r="G37" s="151"/>
      <c r="H37" s="151"/>
      <c r="I37" s="151"/>
      <c r="J37" s="126"/>
    </row>
    <row r="38" spans="2:12" ht="14.1" customHeight="1" x14ac:dyDescent="0.25">
      <c r="B38" s="146"/>
      <c r="C38" s="147"/>
      <c r="D38" s="97" t="str">
        <f>IFERROR(VLOOKUP($B$36,List!$A$2:$O$64,6,FALSE),"")</f>
        <v/>
      </c>
      <c r="E38" s="151" t="str">
        <f>IFERROR(VLOOKUP($B$36,List!$A$2:$O$64,7,FALSE),"")</f>
        <v/>
      </c>
      <c r="F38" s="151"/>
      <c r="G38" s="151"/>
      <c r="H38" s="151"/>
      <c r="I38" s="151"/>
      <c r="J38" s="126"/>
    </row>
    <row r="39" spans="2:12" ht="14.1" customHeight="1" x14ac:dyDescent="0.25">
      <c r="B39" s="146"/>
      <c r="C39" s="147"/>
      <c r="D39" s="97" t="str">
        <f>IFERROR(VLOOKUP($B$36,List!$A$2:$O$64,8,FALSE),"")</f>
        <v/>
      </c>
      <c r="E39" s="151" t="str">
        <f>IFERROR(VLOOKUP($B$36,List!$A$2:$O$64,9,FALSE),"")</f>
        <v/>
      </c>
      <c r="F39" s="151"/>
      <c r="G39" s="151"/>
      <c r="H39" s="151"/>
      <c r="I39" s="151"/>
      <c r="J39" s="126"/>
    </row>
    <row r="40" spans="2:12" ht="14.1" customHeight="1" x14ac:dyDescent="0.25">
      <c r="B40" s="146"/>
      <c r="C40" s="147"/>
      <c r="D40" s="97" t="str">
        <f>IFERROR(VLOOKUP($B$36,List!$A$2:$O$64,10,FALSE),"")</f>
        <v/>
      </c>
      <c r="E40" s="151" t="str">
        <f>IFERROR(VLOOKUP($B$36,List!$A$2:$O$64,11,FALSE),"")</f>
        <v/>
      </c>
      <c r="F40" s="151"/>
      <c r="G40" s="151"/>
      <c r="H40" s="151"/>
      <c r="I40" s="151"/>
      <c r="J40" s="126"/>
    </row>
    <row r="41" spans="2:12" x14ac:dyDescent="0.25">
      <c r="B41" s="146"/>
      <c r="C41" s="147"/>
      <c r="D41" s="97" t="str">
        <f>IFERROR(VLOOKUP($B$36,List!$A$2:$O$64,12,FALSE),"")</f>
        <v/>
      </c>
      <c r="E41" s="151" t="str">
        <f>IFERROR(VLOOKUP($B$36,List!$A$2:$O$64,13,FALSE),"")</f>
        <v/>
      </c>
      <c r="F41" s="151"/>
      <c r="G41" s="151"/>
      <c r="H41" s="151"/>
      <c r="I41" s="151"/>
      <c r="J41" s="126"/>
    </row>
    <row r="42" spans="2:12" ht="14.1" customHeight="1" x14ac:dyDescent="0.25">
      <c r="B42" s="148" t="s">
        <v>88</v>
      </c>
      <c r="C42" s="149"/>
      <c r="D42" s="98" t="str">
        <f>IFERROR(VLOOKUP($B$36,List!$A$2:$O$64,14,FALSE),"")</f>
        <v/>
      </c>
      <c r="E42" s="152" t="str">
        <f>IFERROR(VLOOKUP($B$36,List!$A$2:$O$64,15,FALSE),"")</f>
        <v/>
      </c>
      <c r="F42" s="152"/>
      <c r="G42" s="152"/>
      <c r="H42" s="152"/>
      <c r="I42" s="152"/>
      <c r="J42" s="128"/>
    </row>
    <row r="43" spans="2:12" ht="5.0999999999999996" customHeight="1" x14ac:dyDescent="0.25"/>
    <row r="44" spans="2:12" ht="24.95" customHeight="1" x14ac:dyDescent="0.25">
      <c r="B44" s="155" t="s">
        <v>327</v>
      </c>
      <c r="C44" s="155"/>
      <c r="D44" s="155"/>
      <c r="E44" s="155"/>
      <c r="F44" s="155"/>
      <c r="G44" s="155"/>
      <c r="H44" s="155"/>
      <c r="I44" s="155"/>
      <c r="J44" s="155"/>
    </row>
    <row r="45" spans="2:12" s="82" customFormat="1" ht="20.100000000000001" customHeight="1" x14ac:dyDescent="0.25">
      <c r="B45" s="153" t="s">
        <v>325</v>
      </c>
      <c r="C45" s="154"/>
      <c r="D45" s="94" t="s">
        <v>326</v>
      </c>
      <c r="E45" s="95" t="s">
        <v>307</v>
      </c>
      <c r="F45" s="95"/>
      <c r="G45" s="95"/>
      <c r="H45" s="95"/>
      <c r="I45" s="95"/>
      <c r="J45" s="96" t="s">
        <v>329</v>
      </c>
      <c r="L45" s="87"/>
    </row>
    <row r="46" spans="2:12" ht="14.1" customHeight="1" x14ac:dyDescent="0.25">
      <c r="B46" s="144" t="s">
        <v>193</v>
      </c>
      <c r="C46" s="145"/>
      <c r="D46" s="65" t="str">
        <f>IFERROR(VLOOKUP($B$46,List!$A$2:$O$64,2,FALSE),"")</f>
        <v/>
      </c>
      <c r="E46" s="150" t="str">
        <f>IFERROR(VLOOKUP($B$46,List!$A$2:$O$64,3,FALSE),"")</f>
        <v/>
      </c>
      <c r="F46" s="150"/>
      <c r="G46" s="150"/>
      <c r="H46" s="150"/>
      <c r="I46" s="150"/>
      <c r="J46" s="127"/>
      <c r="L46" s="68" t="str">
        <f>IF(D46="","0","50")</f>
        <v>0</v>
      </c>
    </row>
    <row r="47" spans="2:12" ht="14.1" customHeight="1" x14ac:dyDescent="0.25">
      <c r="B47" s="146"/>
      <c r="C47" s="147"/>
      <c r="D47" s="97" t="str">
        <f>IFERROR(VLOOKUP($B$46,List!$A$2:$O$64,4,FALSE),"")</f>
        <v/>
      </c>
      <c r="E47" s="151" t="str">
        <f>IFERROR(VLOOKUP($B$46,List!$A$2:$O$64,5,FALSE),"")</f>
        <v/>
      </c>
      <c r="F47" s="151"/>
      <c r="G47" s="151"/>
      <c r="H47" s="151"/>
      <c r="I47" s="151"/>
      <c r="J47" s="126"/>
    </row>
    <row r="48" spans="2:12" ht="14.1" customHeight="1" x14ac:dyDescent="0.25">
      <c r="B48" s="146"/>
      <c r="C48" s="147"/>
      <c r="D48" s="97" t="str">
        <f>IFERROR(VLOOKUP($B$46,List!$A$2:$O$64,6,FALSE),"")</f>
        <v/>
      </c>
      <c r="E48" s="151" t="str">
        <f>IFERROR(VLOOKUP($B$46,List!$A$2:$O$64,7,FALSE),"")</f>
        <v/>
      </c>
      <c r="F48" s="151"/>
      <c r="G48" s="151"/>
      <c r="H48" s="151"/>
      <c r="I48" s="151"/>
      <c r="J48" s="126"/>
    </row>
    <row r="49" spans="2:12" ht="14.1" customHeight="1" x14ac:dyDescent="0.25">
      <c r="B49" s="146"/>
      <c r="C49" s="147"/>
      <c r="D49" s="97" t="str">
        <f>IFERROR(VLOOKUP($B$46,List!$A$2:$O$64,8,FALSE),"")</f>
        <v/>
      </c>
      <c r="E49" s="151" t="str">
        <f>IFERROR(VLOOKUP($B$46,List!$A$2:$O$64,9,FALSE),"")</f>
        <v/>
      </c>
      <c r="F49" s="151"/>
      <c r="G49" s="151"/>
      <c r="H49" s="151"/>
      <c r="I49" s="151"/>
      <c r="J49" s="126"/>
    </row>
    <row r="50" spans="2:12" ht="14.1" customHeight="1" x14ac:dyDescent="0.25">
      <c r="B50" s="146"/>
      <c r="C50" s="147"/>
      <c r="D50" s="97" t="str">
        <f>IFERROR(VLOOKUP($B$46,List!$A$2:$O$64,10,FALSE),"")</f>
        <v/>
      </c>
      <c r="E50" s="151" t="str">
        <f>IFERROR(VLOOKUP($B$46,List!$A$2:$O$64,11,FALSE),"")</f>
        <v/>
      </c>
      <c r="F50" s="151"/>
      <c r="G50" s="151"/>
      <c r="H50" s="151"/>
      <c r="I50" s="151"/>
      <c r="J50" s="126"/>
    </row>
    <row r="51" spans="2:12" ht="14.1" customHeight="1" x14ac:dyDescent="0.25">
      <c r="B51" s="146"/>
      <c r="C51" s="147"/>
      <c r="D51" s="97" t="str">
        <f>IFERROR(VLOOKUP($B$46,List!$A$2:$O$64,12,FALSE),"")</f>
        <v/>
      </c>
      <c r="E51" s="151" t="str">
        <f>IFERROR(VLOOKUP($B$46,List!$A$2:$O$64,13,FALSE),"")</f>
        <v/>
      </c>
      <c r="F51" s="151"/>
      <c r="G51" s="151"/>
      <c r="H51" s="151"/>
      <c r="I51" s="151"/>
      <c r="J51" s="126"/>
    </row>
    <row r="52" spans="2:12" ht="14.1" customHeight="1" x14ac:dyDescent="0.25">
      <c r="B52" s="148"/>
      <c r="C52" s="149"/>
      <c r="D52" s="98" t="str">
        <f>IFERROR(VLOOKUP($B$46,List!$A$2:$O$64,14,FALSE),"")</f>
        <v/>
      </c>
      <c r="E52" s="152" t="str">
        <f>IFERROR(VLOOKUP($B$46,List!$A$2:$O$64,15,FALSE),"")</f>
        <v/>
      </c>
      <c r="F52" s="152"/>
      <c r="G52" s="152"/>
      <c r="H52" s="152"/>
      <c r="I52" s="152"/>
      <c r="J52" s="128"/>
    </row>
    <row r="53" spans="2:12" ht="5.0999999999999996" customHeight="1" x14ac:dyDescent="0.25">
      <c r="B53" s="99"/>
      <c r="C53" s="99"/>
      <c r="D53" s="100"/>
      <c r="E53" s="101"/>
      <c r="F53" s="101"/>
      <c r="G53" s="101"/>
      <c r="H53" s="101"/>
      <c r="I53" s="101"/>
      <c r="J53" s="102"/>
    </row>
    <row r="54" spans="2:12" ht="5.0999999999999996" customHeight="1" x14ac:dyDescent="0.25">
      <c r="B54" s="99"/>
      <c r="C54" s="99"/>
      <c r="D54" s="100"/>
      <c r="E54" s="101"/>
      <c r="F54" s="101"/>
      <c r="G54" s="101"/>
      <c r="H54" s="101"/>
      <c r="I54" s="101"/>
      <c r="J54" s="102"/>
    </row>
    <row r="55" spans="2:12" ht="5.0999999999999996" customHeight="1" x14ac:dyDescent="0.25">
      <c r="B55" s="99"/>
      <c r="C55" s="99"/>
      <c r="D55" s="100"/>
      <c r="E55" s="101"/>
      <c r="F55" s="101"/>
      <c r="G55" s="101"/>
      <c r="H55" s="101"/>
      <c r="I55" s="101"/>
      <c r="J55" s="102"/>
    </row>
    <row r="56" spans="2:12" ht="14.1" customHeight="1" x14ac:dyDescent="0.25">
      <c r="B56" s="99"/>
      <c r="C56" s="99"/>
      <c r="D56" s="100"/>
      <c r="E56" s="101"/>
      <c r="F56" s="101"/>
      <c r="G56" s="101"/>
      <c r="H56" s="101"/>
      <c r="I56" s="101"/>
      <c r="J56" s="102"/>
    </row>
    <row r="57" spans="2:12" s="82" customFormat="1" ht="20.100000000000001" customHeight="1" x14ac:dyDescent="0.25">
      <c r="B57" s="153" t="s">
        <v>325</v>
      </c>
      <c r="C57" s="154"/>
      <c r="D57" s="94" t="s">
        <v>326</v>
      </c>
      <c r="E57" s="95" t="s">
        <v>307</v>
      </c>
      <c r="F57" s="95"/>
      <c r="G57" s="95"/>
      <c r="H57" s="95"/>
      <c r="I57" s="95"/>
      <c r="J57" s="96" t="s">
        <v>329</v>
      </c>
      <c r="L57" s="87"/>
    </row>
    <row r="58" spans="2:12" ht="14.1" customHeight="1" x14ac:dyDescent="0.25">
      <c r="B58" s="144" t="s">
        <v>193</v>
      </c>
      <c r="C58" s="145"/>
      <c r="D58" s="65" t="str">
        <f>IFERROR(VLOOKUP($B$58,List!$A$2:$O$64,2,FALSE),"")</f>
        <v/>
      </c>
      <c r="E58" s="150" t="str">
        <f>IFERROR(VLOOKUP($B$58,List!$A$2:$O$64,3,FALSE),"")</f>
        <v/>
      </c>
      <c r="F58" s="150"/>
      <c r="G58" s="150"/>
      <c r="H58" s="150"/>
      <c r="I58" s="150"/>
      <c r="J58" s="127"/>
      <c r="L58" s="68" t="str">
        <f>IF(D58="","0","50")</f>
        <v>0</v>
      </c>
    </row>
    <row r="59" spans="2:12" ht="14.1" customHeight="1" x14ac:dyDescent="0.25">
      <c r="B59" s="146"/>
      <c r="C59" s="147"/>
      <c r="D59" s="97" t="str">
        <f>IFERROR(VLOOKUP($B$58,List!$A$2:$O$64,4,FALSE),"")</f>
        <v/>
      </c>
      <c r="E59" s="151" t="str">
        <f>IFERROR(VLOOKUP($B$58,List!$A$2:$O$64,5,FALSE),"")</f>
        <v/>
      </c>
      <c r="F59" s="151"/>
      <c r="G59" s="151"/>
      <c r="H59" s="151"/>
      <c r="I59" s="151"/>
      <c r="J59" s="126"/>
    </row>
    <row r="60" spans="2:12" ht="14.1" customHeight="1" x14ac:dyDescent="0.25">
      <c r="B60" s="146"/>
      <c r="C60" s="147"/>
      <c r="D60" s="97" t="str">
        <f>IFERROR(VLOOKUP($B$58,List!$A$2:$O$64,6,FALSE),"")</f>
        <v/>
      </c>
      <c r="E60" s="151" t="str">
        <f>IFERROR(VLOOKUP($B$58,List!$A$2:$O$64,7,FALSE),"")</f>
        <v/>
      </c>
      <c r="F60" s="151"/>
      <c r="G60" s="151"/>
      <c r="H60" s="151"/>
      <c r="I60" s="151"/>
      <c r="J60" s="126"/>
    </row>
    <row r="61" spans="2:12" ht="14.1" customHeight="1" x14ac:dyDescent="0.25">
      <c r="B61" s="146"/>
      <c r="C61" s="147"/>
      <c r="D61" s="97" t="str">
        <f>IFERROR(VLOOKUP($B$58,List!$A$2:$O$64,8,FALSE),"")</f>
        <v/>
      </c>
      <c r="E61" s="151" t="str">
        <f>IFERROR(VLOOKUP($B$58,List!$A$2:$O$64,9,FALSE),"")</f>
        <v/>
      </c>
      <c r="F61" s="151"/>
      <c r="G61" s="151"/>
      <c r="H61" s="151"/>
      <c r="I61" s="151"/>
      <c r="J61" s="126"/>
    </row>
    <row r="62" spans="2:12" ht="14.1" customHeight="1" x14ac:dyDescent="0.25">
      <c r="B62" s="146"/>
      <c r="C62" s="147"/>
      <c r="D62" s="97" t="str">
        <f>IFERROR(VLOOKUP($B$58,List!$A$2:$O$64,10,FALSE),"")</f>
        <v/>
      </c>
      <c r="E62" s="151" t="str">
        <f>IFERROR(VLOOKUP($B$58,List!$A$2:$O$64,11,FALSE),"")</f>
        <v/>
      </c>
      <c r="F62" s="151"/>
      <c r="G62" s="151"/>
      <c r="H62" s="151"/>
      <c r="I62" s="151"/>
      <c r="J62" s="126"/>
    </row>
    <row r="63" spans="2:12" ht="14.1" customHeight="1" x14ac:dyDescent="0.25">
      <c r="B63" s="146"/>
      <c r="C63" s="147"/>
      <c r="D63" s="97" t="str">
        <f>IFERROR(VLOOKUP($B$58,List!$A$2:$O$64,12,FALSE),"")</f>
        <v/>
      </c>
      <c r="E63" s="151" t="str">
        <f>IFERROR(VLOOKUP($B$58,List!$A$2:$O$64,13,FALSE),"")</f>
        <v/>
      </c>
      <c r="F63" s="151"/>
      <c r="G63" s="151"/>
      <c r="H63" s="151"/>
      <c r="I63" s="151"/>
      <c r="J63" s="126"/>
    </row>
    <row r="64" spans="2:12" ht="14.1" customHeight="1" x14ac:dyDescent="0.25">
      <c r="B64" s="148" t="s">
        <v>88</v>
      </c>
      <c r="C64" s="149"/>
      <c r="D64" s="98" t="str">
        <f>IFERROR(VLOOKUP($B$58,List!$A$2:$O$64,14,FALSE),"")</f>
        <v/>
      </c>
      <c r="E64" s="152" t="str">
        <f>IFERROR(VLOOKUP($B$58,List!$A$2:$O$64,15,FALSE),"")</f>
        <v/>
      </c>
      <c r="F64" s="152"/>
      <c r="G64" s="152"/>
      <c r="H64" s="152"/>
      <c r="I64" s="152"/>
      <c r="J64" s="128"/>
    </row>
    <row r="65" spans="2:12" ht="14.1" customHeight="1" x14ac:dyDescent="0.25">
      <c r="B65" s="144" t="s">
        <v>193</v>
      </c>
      <c r="C65" s="145"/>
      <c r="D65" s="65" t="str">
        <f>IFERROR(VLOOKUP($B$65,List!$A$2:$O$64,2,FALSE),"")</f>
        <v/>
      </c>
      <c r="E65" s="150" t="str">
        <f>IFERROR(VLOOKUP($B$65,List!$A$2:$O$64,3,FALSE),"")</f>
        <v/>
      </c>
      <c r="F65" s="150"/>
      <c r="G65" s="150"/>
      <c r="H65" s="150"/>
      <c r="I65" s="150"/>
      <c r="J65" s="127"/>
      <c r="L65" s="68" t="str">
        <f>IF(D65="","0","50")</f>
        <v>0</v>
      </c>
    </row>
    <row r="66" spans="2:12" ht="14.1" customHeight="1" x14ac:dyDescent="0.25">
      <c r="B66" s="146"/>
      <c r="C66" s="147"/>
      <c r="D66" s="97" t="str">
        <f>IFERROR(VLOOKUP($B$65,List!$A$2:$O$64,4,FALSE),"")</f>
        <v/>
      </c>
      <c r="E66" s="151" t="str">
        <f>IFERROR(VLOOKUP($B$65,List!$A$2:$O$64,5,FALSE),"")</f>
        <v/>
      </c>
      <c r="F66" s="151"/>
      <c r="G66" s="151"/>
      <c r="H66" s="151"/>
      <c r="I66" s="151"/>
      <c r="J66" s="126"/>
    </row>
    <row r="67" spans="2:12" ht="14.1" customHeight="1" x14ac:dyDescent="0.25">
      <c r="B67" s="146"/>
      <c r="C67" s="147"/>
      <c r="D67" s="97" t="str">
        <f>IFERROR(VLOOKUP($B$65,List!$A$2:$O$64,6,FALSE),"")</f>
        <v/>
      </c>
      <c r="E67" s="151" t="str">
        <f>IFERROR(VLOOKUP($B$65,List!$A$2:$O$64,7,FALSE),"")</f>
        <v/>
      </c>
      <c r="F67" s="151"/>
      <c r="G67" s="151"/>
      <c r="H67" s="151"/>
      <c r="I67" s="151"/>
      <c r="J67" s="126"/>
    </row>
    <row r="68" spans="2:12" ht="14.1" customHeight="1" x14ac:dyDescent="0.25">
      <c r="B68" s="146"/>
      <c r="C68" s="147"/>
      <c r="D68" s="97" t="str">
        <f>IFERROR(VLOOKUP($B$357,List!$A$2:$O$64,8,FALSE),"")</f>
        <v/>
      </c>
      <c r="E68" s="151" t="str">
        <f>IFERROR(VLOOKUP($B$5,List!$A$2:$O$64,9,FALSE),"")</f>
        <v/>
      </c>
      <c r="F68" s="151"/>
      <c r="G68" s="151"/>
      <c r="H68" s="151"/>
      <c r="I68" s="151"/>
      <c r="J68" s="126"/>
    </row>
    <row r="69" spans="2:12" ht="14.1" customHeight="1" x14ac:dyDescent="0.25">
      <c r="B69" s="146"/>
      <c r="C69" s="147"/>
      <c r="D69" s="97" t="str">
        <f>IFERROR(VLOOKUP($B$357,List!$A$2:$O$64,10,FALSE),"")</f>
        <v/>
      </c>
      <c r="E69" s="151" t="str">
        <f>IFERROR(VLOOKUP($B$65,List!$A$2:$O$64,11,FALSE),"")</f>
        <v/>
      </c>
      <c r="F69" s="151"/>
      <c r="G69" s="151"/>
      <c r="H69" s="151"/>
      <c r="I69" s="151"/>
      <c r="J69" s="126"/>
    </row>
    <row r="70" spans="2:12" ht="14.1" customHeight="1" x14ac:dyDescent="0.25">
      <c r="B70" s="146"/>
      <c r="C70" s="147"/>
      <c r="D70" s="97" t="str">
        <f>IFERROR(VLOOKUP($B$65,List!$A$2:$O$64,12,FALSE),"")</f>
        <v/>
      </c>
      <c r="E70" s="151" t="str">
        <f>IFERROR(VLOOKUP($B$65,List!$A$2:$O$64,13,FALSE),"")</f>
        <v/>
      </c>
      <c r="F70" s="151"/>
      <c r="G70" s="151"/>
      <c r="H70" s="151"/>
      <c r="I70" s="151"/>
      <c r="J70" s="126"/>
    </row>
    <row r="71" spans="2:12" ht="14.1" customHeight="1" x14ac:dyDescent="0.25">
      <c r="B71" s="148" t="s">
        <v>88</v>
      </c>
      <c r="C71" s="149"/>
      <c r="D71" s="98" t="str">
        <f>IFERROR(VLOOKUP($B$65,List!$A$2:$O$64,14,FALSE),"")</f>
        <v/>
      </c>
      <c r="E71" s="152" t="str">
        <f>IFERROR(VLOOKUP($B$65,List!$A$2:$O$64,15,FALSE),"")</f>
        <v/>
      </c>
      <c r="F71" s="152"/>
      <c r="G71" s="152"/>
      <c r="H71" s="152"/>
      <c r="I71" s="152"/>
      <c r="J71" s="128"/>
    </row>
    <row r="72" spans="2:12" ht="14.1" customHeight="1" outlineLevel="1" x14ac:dyDescent="0.25">
      <c r="B72" s="144" t="s">
        <v>193</v>
      </c>
      <c r="C72" s="145"/>
      <c r="D72" s="65" t="str">
        <f>IFERROR(VLOOKUP($B$72,List!$A$2:$O$64,2,FALSE),"")</f>
        <v/>
      </c>
      <c r="E72" s="150" t="str">
        <f>IFERROR(VLOOKUP($B$72,List!$A$2:$O$64,3,FALSE),"")</f>
        <v/>
      </c>
      <c r="F72" s="150"/>
      <c r="G72" s="150"/>
      <c r="H72" s="150"/>
      <c r="I72" s="150"/>
      <c r="J72" s="127"/>
      <c r="L72" s="68" t="str">
        <f>IF(D72="","0","50")</f>
        <v>0</v>
      </c>
    </row>
    <row r="73" spans="2:12" ht="14.1" customHeight="1" outlineLevel="1" x14ac:dyDescent="0.25">
      <c r="B73" s="146"/>
      <c r="C73" s="147"/>
      <c r="D73" s="97" t="str">
        <f>IFERROR(VLOOKUP($B$72,List!$A$2:$O$64,4,FALSE),"")</f>
        <v/>
      </c>
      <c r="E73" s="151" t="str">
        <f>IFERROR(VLOOKUP($B$72,List!$A$2:$O$64,5,FALSE),"")</f>
        <v/>
      </c>
      <c r="F73" s="151"/>
      <c r="G73" s="151"/>
      <c r="H73" s="151"/>
      <c r="I73" s="151"/>
      <c r="J73" s="126"/>
    </row>
    <row r="74" spans="2:12" ht="14.1" customHeight="1" outlineLevel="1" x14ac:dyDescent="0.25">
      <c r="B74" s="146"/>
      <c r="C74" s="147"/>
      <c r="D74" s="97" t="str">
        <f>IFERROR(VLOOKUP($B$72,List!$A$2:$O$64,6,FALSE),"")</f>
        <v/>
      </c>
      <c r="E74" s="151" t="str">
        <f>IFERROR(VLOOKUP($B$72,List!$A$2:$O$64,7,FALSE),"")</f>
        <v/>
      </c>
      <c r="F74" s="151"/>
      <c r="G74" s="151"/>
      <c r="H74" s="151"/>
      <c r="I74" s="151"/>
      <c r="J74" s="126"/>
    </row>
    <row r="75" spans="2:12" ht="14.1" customHeight="1" outlineLevel="1" x14ac:dyDescent="0.25">
      <c r="B75" s="146"/>
      <c r="C75" s="147"/>
      <c r="D75" s="97" t="str">
        <f>IFERROR(VLOOKUP($B$72,List!$A$2:$O$64,8,FALSE),"")</f>
        <v/>
      </c>
      <c r="E75" s="151" t="str">
        <f>IFERROR(VLOOKUP($B$72,List!$A$2:$O$64,9,FALSE),"")</f>
        <v/>
      </c>
      <c r="F75" s="151"/>
      <c r="G75" s="151"/>
      <c r="H75" s="151"/>
      <c r="I75" s="151"/>
      <c r="J75" s="126"/>
    </row>
    <row r="76" spans="2:12" ht="14.1" customHeight="1" outlineLevel="1" x14ac:dyDescent="0.25">
      <c r="B76" s="146"/>
      <c r="C76" s="147"/>
      <c r="D76" s="97" t="str">
        <f>IFERROR(VLOOKUP($B$72,List!$A$2:$O$64,10,FALSE),"")</f>
        <v/>
      </c>
      <c r="E76" s="151" t="str">
        <f>IFERROR(VLOOKUP($B$72,List!$A$2:$O$64,11,FALSE),"")</f>
        <v/>
      </c>
      <c r="F76" s="151"/>
      <c r="G76" s="151"/>
      <c r="H76" s="151"/>
      <c r="I76" s="151"/>
      <c r="J76" s="126"/>
    </row>
    <row r="77" spans="2:12" ht="14.1" customHeight="1" outlineLevel="1" x14ac:dyDescent="0.25">
      <c r="B77" s="146"/>
      <c r="C77" s="147"/>
      <c r="D77" s="97" t="str">
        <f>IFERROR(VLOOKUP($B$72,List!$A$2:$O$64,12,FALSE),"")</f>
        <v/>
      </c>
      <c r="E77" s="151" t="str">
        <f>IFERROR(VLOOKUP($B$72,List!$A$2:$O$64,13,FALSE),"")</f>
        <v/>
      </c>
      <c r="F77" s="151"/>
      <c r="G77" s="151"/>
      <c r="H77" s="151"/>
      <c r="I77" s="151"/>
      <c r="J77" s="126"/>
    </row>
    <row r="78" spans="2:12" ht="14.1" customHeight="1" outlineLevel="1" x14ac:dyDescent="0.25">
      <c r="B78" s="148" t="s">
        <v>88</v>
      </c>
      <c r="C78" s="149"/>
      <c r="D78" s="98" t="str">
        <f>IFERROR(VLOOKUP($B$72,List!$A$2:$O$64,14,FALSE),"")</f>
        <v/>
      </c>
      <c r="E78" s="152" t="str">
        <f>IFERROR(VLOOKUP($B$72,List!$A$2:$O$64,15,FALSE),"")</f>
        <v/>
      </c>
      <c r="F78" s="152"/>
      <c r="G78" s="152"/>
      <c r="H78" s="152"/>
      <c r="I78" s="152"/>
      <c r="J78" s="128"/>
    </row>
    <row r="79" spans="2:12" ht="5.0999999999999996" customHeight="1" x14ac:dyDescent="0.25">
      <c r="B79" s="103"/>
      <c r="C79" s="103"/>
      <c r="D79" s="103"/>
      <c r="E79" s="103"/>
      <c r="F79" s="103"/>
      <c r="G79" s="103"/>
      <c r="H79" s="103"/>
      <c r="I79" s="103"/>
      <c r="J79" s="104"/>
    </row>
    <row r="80" spans="2:12" x14ac:dyDescent="0.25">
      <c r="B80" s="105" t="s">
        <v>324</v>
      </c>
      <c r="C80" s="106"/>
      <c r="D80" s="107"/>
      <c r="E80" s="107"/>
      <c r="F80" s="107"/>
      <c r="G80" s="107"/>
      <c r="H80" s="107"/>
      <c r="I80" s="107"/>
      <c r="J80" s="107"/>
    </row>
    <row r="81" spans="1:12" x14ac:dyDescent="0.25">
      <c r="B81" s="105" t="s">
        <v>305</v>
      </c>
      <c r="C81" s="106"/>
      <c r="D81" s="107"/>
      <c r="E81" s="107"/>
      <c r="F81" s="107"/>
      <c r="G81" s="107"/>
      <c r="H81" s="107"/>
      <c r="I81" s="107"/>
      <c r="J81" s="107"/>
    </row>
    <row r="82" spans="1:12" x14ac:dyDescent="0.25">
      <c r="B82" s="105" t="s">
        <v>306</v>
      </c>
    </row>
    <row r="83" spans="1:12" ht="5.0999999999999996" customHeight="1" x14ac:dyDescent="0.25"/>
    <row r="84" spans="1:12" s="82" customFormat="1" x14ac:dyDescent="0.25">
      <c r="A84" s="108">
        <v>4</v>
      </c>
      <c r="B84" s="82" t="s">
        <v>218</v>
      </c>
      <c r="J84" s="109"/>
      <c r="L84" s="87"/>
    </row>
    <row r="85" spans="1:12" x14ac:dyDescent="0.25">
      <c r="B85" s="77" t="s">
        <v>222</v>
      </c>
    </row>
    <row r="86" spans="1:12" ht="5.0999999999999996" customHeight="1" x14ac:dyDescent="0.25"/>
    <row r="87" spans="1:12" s="82" customFormat="1" ht="20.100000000000001" customHeight="1" x14ac:dyDescent="0.25">
      <c r="B87" s="83" t="s">
        <v>243</v>
      </c>
      <c r="C87" s="84"/>
      <c r="D87" s="84"/>
      <c r="E87" s="84"/>
      <c r="F87" s="88"/>
      <c r="G87" s="89" t="s">
        <v>204</v>
      </c>
      <c r="H87" s="166"/>
      <c r="I87" s="166"/>
      <c r="J87" s="167"/>
      <c r="L87" s="87"/>
    </row>
    <row r="88" spans="1:12" s="82" customFormat="1" ht="20.100000000000001" customHeight="1" x14ac:dyDescent="0.25">
      <c r="B88" s="162"/>
      <c r="C88" s="163"/>
      <c r="D88" s="163"/>
      <c r="E88" s="163"/>
      <c r="F88" s="164"/>
      <c r="G88" s="110" t="s">
        <v>203</v>
      </c>
      <c r="H88" s="168"/>
      <c r="I88" s="168"/>
      <c r="J88" s="169"/>
      <c r="L88" s="87"/>
    </row>
    <row r="89" spans="1:12" s="82" customFormat="1" ht="20.100000000000001" customHeight="1" x14ac:dyDescent="0.25">
      <c r="B89" s="83" t="s">
        <v>241</v>
      </c>
      <c r="C89" s="84"/>
      <c r="D89" s="84"/>
      <c r="E89" s="84"/>
      <c r="F89" s="88"/>
      <c r="G89" s="83"/>
      <c r="H89" s="84"/>
      <c r="I89" s="84"/>
      <c r="J89" s="86"/>
      <c r="L89" s="87"/>
    </row>
    <row r="90" spans="1:12" s="82" customFormat="1" ht="20.100000000000001" customHeight="1" x14ac:dyDescent="0.25">
      <c r="B90" s="159"/>
      <c r="C90" s="160"/>
      <c r="D90" s="160"/>
      <c r="E90" s="160"/>
      <c r="F90" s="161"/>
      <c r="G90" s="110" t="s">
        <v>205</v>
      </c>
      <c r="H90" s="160"/>
      <c r="I90" s="160"/>
      <c r="J90" s="161"/>
      <c r="L90" s="87"/>
    </row>
    <row r="91" spans="1:12" s="82" customFormat="1" ht="20.100000000000001" customHeight="1" x14ac:dyDescent="0.25">
      <c r="B91" s="159"/>
      <c r="C91" s="160"/>
      <c r="D91" s="160"/>
      <c r="E91" s="160"/>
      <c r="F91" s="161"/>
      <c r="G91" s="110" t="s">
        <v>206</v>
      </c>
      <c r="H91" s="160"/>
      <c r="I91" s="160"/>
      <c r="J91" s="161"/>
      <c r="L91" s="87"/>
    </row>
    <row r="92" spans="1:12" s="82" customFormat="1" ht="20.100000000000001" customHeight="1" x14ac:dyDescent="0.25">
      <c r="B92" s="162"/>
      <c r="C92" s="163"/>
      <c r="D92" s="163"/>
      <c r="E92" s="163"/>
      <c r="F92" s="164"/>
      <c r="G92" s="111" t="s">
        <v>220</v>
      </c>
      <c r="H92" s="163"/>
      <c r="I92" s="163"/>
      <c r="J92" s="164"/>
      <c r="L92" s="87"/>
    </row>
    <row r="93" spans="1:12" ht="5.0999999999999996" customHeight="1" x14ac:dyDescent="0.25"/>
    <row r="94" spans="1:12" x14ac:dyDescent="0.25">
      <c r="B94" s="77" t="s">
        <v>208</v>
      </c>
    </row>
    <row r="95" spans="1:12" x14ac:dyDescent="0.25">
      <c r="B95" s="77" t="s">
        <v>207</v>
      </c>
    </row>
    <row r="96" spans="1:12" x14ac:dyDescent="0.25">
      <c r="B96" s="77"/>
      <c r="G96" s="136"/>
      <c r="H96" s="137" t="s">
        <v>209</v>
      </c>
      <c r="I96" s="138">
        <f>L24+L46+L58+L65+L72</f>
        <v>0</v>
      </c>
      <c r="J96" s="139" t="s">
        <v>217</v>
      </c>
    </row>
    <row r="97" spans="1:12" x14ac:dyDescent="0.25">
      <c r="B97" s="77"/>
      <c r="H97" s="112"/>
      <c r="I97" s="113"/>
      <c r="J97" s="114"/>
    </row>
    <row r="98" spans="1:12" x14ac:dyDescent="0.25">
      <c r="B98" s="77" t="s">
        <v>210</v>
      </c>
    </row>
    <row r="99" spans="1:12" x14ac:dyDescent="0.25">
      <c r="B99" s="115" t="s">
        <v>211</v>
      </c>
    </row>
    <row r="100" spans="1:12" s="82" customFormat="1" ht="20.100000000000001" customHeight="1" x14ac:dyDescent="0.25">
      <c r="B100" s="116" t="s">
        <v>212</v>
      </c>
      <c r="C100" s="117"/>
      <c r="D100" s="117"/>
      <c r="E100" s="117"/>
      <c r="F100" s="118"/>
      <c r="G100" s="119" t="s">
        <v>216</v>
      </c>
      <c r="H100" s="84"/>
      <c r="I100" s="84"/>
      <c r="J100" s="86"/>
      <c r="L100" s="87"/>
    </row>
    <row r="101" spans="1:12" s="82" customFormat="1" ht="20.100000000000001" customHeight="1" x14ac:dyDescent="0.25">
      <c r="B101" s="116" t="s">
        <v>213</v>
      </c>
      <c r="C101" s="117"/>
      <c r="D101" s="117"/>
      <c r="E101" s="117"/>
      <c r="F101" s="118"/>
      <c r="G101" s="120" t="s">
        <v>328</v>
      </c>
      <c r="J101" s="121"/>
      <c r="L101" s="87"/>
    </row>
    <row r="102" spans="1:12" s="82" customFormat="1" ht="20.100000000000001" customHeight="1" x14ac:dyDescent="0.25">
      <c r="B102" s="116" t="s">
        <v>214</v>
      </c>
      <c r="C102" s="117"/>
      <c r="D102" s="117"/>
      <c r="E102" s="117"/>
      <c r="F102" s="118"/>
      <c r="G102" s="122"/>
      <c r="J102" s="121"/>
      <c r="L102" s="87"/>
    </row>
    <row r="103" spans="1:12" s="82" customFormat="1" ht="20.100000000000001" customHeight="1" x14ac:dyDescent="0.25">
      <c r="B103" s="116" t="s">
        <v>215</v>
      </c>
      <c r="C103" s="117"/>
      <c r="D103" s="117"/>
      <c r="E103" s="117"/>
      <c r="F103" s="118"/>
      <c r="G103" s="91"/>
      <c r="H103" s="92"/>
      <c r="I103" s="92"/>
      <c r="J103" s="123"/>
      <c r="L103" s="87"/>
    </row>
    <row r="104" spans="1:12" ht="5.0999999999999996" customHeight="1" x14ac:dyDescent="0.25"/>
    <row r="105" spans="1:12" ht="14.1" customHeight="1" x14ac:dyDescent="0.25"/>
    <row r="106" spans="1:12" ht="14.1" customHeight="1" x14ac:dyDescent="0.25"/>
    <row r="107" spans="1:12" ht="14.1" customHeight="1" x14ac:dyDescent="0.25"/>
    <row r="108" spans="1:12" ht="14.1" customHeight="1" x14ac:dyDescent="0.25"/>
    <row r="109" spans="1:12" ht="14.1" customHeight="1" x14ac:dyDescent="0.25"/>
    <row r="110" spans="1:12" ht="14.1" customHeight="1" x14ac:dyDescent="0.25"/>
    <row r="111" spans="1:12" x14ac:dyDescent="0.25">
      <c r="A111" s="108">
        <v>5</v>
      </c>
      <c r="B111" s="108" t="s">
        <v>223</v>
      </c>
    </row>
    <row r="112" spans="1:12" ht="18" customHeight="1" x14ac:dyDescent="0.25">
      <c r="A112" s="108"/>
      <c r="B112" s="157" t="s">
        <v>224</v>
      </c>
      <c r="C112" s="157"/>
      <c r="D112" s="157"/>
      <c r="E112" s="157"/>
      <c r="F112" s="157"/>
      <c r="G112" s="157"/>
      <c r="H112" s="157"/>
      <c r="I112" s="157"/>
      <c r="J112" s="157"/>
    </row>
    <row r="113" spans="1:10" ht="76.5" customHeight="1" x14ac:dyDescent="0.25">
      <c r="B113" s="165" t="s">
        <v>225</v>
      </c>
      <c r="C113" s="165"/>
      <c r="D113" s="165"/>
      <c r="E113" s="165"/>
      <c r="F113" s="165"/>
      <c r="G113" s="165"/>
      <c r="H113" s="165"/>
      <c r="I113" s="165"/>
      <c r="J113" s="165"/>
    </row>
    <row r="114" spans="1:10" ht="5.0999999999999996" customHeight="1" x14ac:dyDescent="0.25"/>
    <row r="115" spans="1:10" x14ac:dyDescent="0.25">
      <c r="A115" s="108">
        <v>6</v>
      </c>
      <c r="B115" s="108" t="s">
        <v>226</v>
      </c>
    </row>
    <row r="116" spans="1:10" ht="31.5" customHeight="1" x14ac:dyDescent="0.25">
      <c r="B116" s="156" t="s">
        <v>227</v>
      </c>
      <c r="C116" s="156"/>
      <c r="D116" s="156"/>
      <c r="E116" s="156"/>
      <c r="F116" s="156"/>
      <c r="G116" s="156"/>
      <c r="H116" s="156"/>
      <c r="I116" s="156"/>
      <c r="J116" s="156"/>
    </row>
    <row r="117" spans="1:10" ht="30.75" customHeight="1" x14ac:dyDescent="0.25">
      <c r="B117" s="157" t="s">
        <v>228</v>
      </c>
      <c r="C117" s="157"/>
      <c r="D117" s="157"/>
      <c r="E117" s="157"/>
      <c r="F117" s="157"/>
      <c r="G117" s="157"/>
      <c r="H117" s="157"/>
      <c r="I117" s="157"/>
      <c r="J117" s="157"/>
    </row>
    <row r="120" spans="1:10" x14ac:dyDescent="0.25">
      <c r="B120" s="124" t="s">
        <v>231</v>
      </c>
    </row>
    <row r="121" spans="1:10" ht="5.0999999999999996" customHeight="1" x14ac:dyDescent="0.25"/>
    <row r="122" spans="1:10" x14ac:dyDescent="0.25">
      <c r="A122" s="108">
        <v>7</v>
      </c>
      <c r="B122" s="108" t="s">
        <v>234</v>
      </c>
    </row>
    <row r="123" spans="1:10" ht="49.5" customHeight="1" x14ac:dyDescent="0.25">
      <c r="B123" s="157" t="s">
        <v>229</v>
      </c>
      <c r="C123" s="157"/>
      <c r="D123" s="157"/>
      <c r="E123" s="157"/>
      <c r="F123" s="157"/>
      <c r="G123" s="157"/>
      <c r="H123" s="157"/>
      <c r="I123" s="157"/>
      <c r="J123" s="157"/>
    </row>
    <row r="124" spans="1:10" ht="32.25" customHeight="1" x14ac:dyDescent="0.25">
      <c r="B124" s="156" t="s">
        <v>230</v>
      </c>
      <c r="C124" s="156"/>
      <c r="D124" s="156"/>
      <c r="E124" s="156"/>
      <c r="F124" s="156"/>
      <c r="G124" s="156"/>
      <c r="H124" s="156"/>
      <c r="I124" s="156"/>
      <c r="J124" s="156"/>
    </row>
    <row r="125" spans="1:10" ht="15" customHeight="1" x14ac:dyDescent="0.25"/>
    <row r="126" spans="1:10" ht="15" customHeight="1" x14ac:dyDescent="0.25"/>
    <row r="127" spans="1:10" ht="15" customHeight="1" x14ac:dyDescent="0.25"/>
    <row r="128" spans="1:10" ht="15" customHeight="1" x14ac:dyDescent="0.25">
      <c r="B128" s="130"/>
      <c r="C128" s="131">
        <f ca="1">TODAY()</f>
        <v>45819</v>
      </c>
      <c r="D128" s="130"/>
      <c r="H128" s="130"/>
      <c r="I128" s="130"/>
      <c r="J128" s="132"/>
    </row>
    <row r="129" spans="2:10" ht="15" customHeight="1" x14ac:dyDescent="0.25">
      <c r="B129" s="158" t="s">
        <v>235</v>
      </c>
      <c r="C129" s="158"/>
      <c r="D129" s="158"/>
      <c r="H129" s="158" t="s">
        <v>236</v>
      </c>
      <c r="I129" s="158"/>
      <c r="J129" s="158"/>
    </row>
    <row r="130" spans="2:10" ht="15" customHeight="1" x14ac:dyDescent="0.25"/>
    <row r="131" spans="2:10" ht="5.0999999999999996" customHeight="1" x14ac:dyDescent="0.25"/>
    <row r="132" spans="2:10" x14ac:dyDescent="0.25">
      <c r="B132" s="125" t="s">
        <v>76</v>
      </c>
    </row>
    <row r="133" spans="2:10" ht="34.5" customHeight="1" x14ac:dyDescent="0.25">
      <c r="B133" s="156" t="s">
        <v>221</v>
      </c>
      <c r="C133" s="156"/>
      <c r="D133" s="156"/>
      <c r="E133" s="156"/>
      <c r="F133" s="156"/>
      <c r="G133" s="156"/>
      <c r="H133" s="156"/>
      <c r="I133" s="156"/>
      <c r="J133" s="156"/>
    </row>
    <row r="134" spans="2:10" ht="31.5" customHeight="1" x14ac:dyDescent="0.25">
      <c r="B134" s="156" t="s">
        <v>232</v>
      </c>
      <c r="C134" s="156"/>
      <c r="D134" s="156"/>
      <c r="E134" s="156"/>
      <c r="F134" s="156"/>
      <c r="G134" s="156"/>
      <c r="H134" s="156"/>
      <c r="I134" s="156"/>
      <c r="J134" s="156"/>
    </row>
    <row r="135" spans="2:10" ht="60.75" customHeight="1" x14ac:dyDescent="0.25">
      <c r="B135" s="157" t="s">
        <v>233</v>
      </c>
      <c r="C135" s="157"/>
      <c r="D135" s="157"/>
      <c r="E135" s="157"/>
      <c r="F135" s="157"/>
      <c r="G135" s="157"/>
      <c r="H135" s="157"/>
      <c r="I135" s="157"/>
      <c r="J135" s="157"/>
    </row>
  </sheetData>
  <mergeCells count="82">
    <mergeCell ref="E29:I29"/>
    <mergeCell ref="B10:J10"/>
    <mergeCell ref="B15:F15"/>
    <mergeCell ref="G15:J15"/>
    <mergeCell ref="H16:J16"/>
    <mergeCell ref="B17:F17"/>
    <mergeCell ref="H17:J17"/>
    <mergeCell ref="B18:F18"/>
    <mergeCell ref="H18:J18"/>
    <mergeCell ref="B19:F19"/>
    <mergeCell ref="B24:J24"/>
    <mergeCell ref="B28:C28"/>
    <mergeCell ref="H87:J87"/>
    <mergeCell ref="B88:F88"/>
    <mergeCell ref="H88:J88"/>
    <mergeCell ref="B90:F90"/>
    <mergeCell ref="H90:J90"/>
    <mergeCell ref="B133:J133"/>
    <mergeCell ref="B134:J134"/>
    <mergeCell ref="B135:J135"/>
    <mergeCell ref="B29:C35"/>
    <mergeCell ref="B116:J116"/>
    <mergeCell ref="B117:J117"/>
    <mergeCell ref="B123:J123"/>
    <mergeCell ref="B124:J124"/>
    <mergeCell ref="B129:D129"/>
    <mergeCell ref="H129:J129"/>
    <mergeCell ref="B91:F91"/>
    <mergeCell ref="H91:J91"/>
    <mergeCell ref="B92:F92"/>
    <mergeCell ref="H92:J92"/>
    <mergeCell ref="B112:J112"/>
    <mergeCell ref="B113:J113"/>
    <mergeCell ref="E30:I30"/>
    <mergeCell ref="E31:I31"/>
    <mergeCell ref="E32:I32"/>
    <mergeCell ref="E33:I33"/>
    <mergeCell ref="E35:I35"/>
    <mergeCell ref="B46:C52"/>
    <mergeCell ref="E46:I46"/>
    <mergeCell ref="E47:I47"/>
    <mergeCell ref="E48:I48"/>
    <mergeCell ref="E49:I49"/>
    <mergeCell ref="E50:I50"/>
    <mergeCell ref="E51:I51"/>
    <mergeCell ref="E52:I52"/>
    <mergeCell ref="E40:I40"/>
    <mergeCell ref="E42:I42"/>
    <mergeCell ref="E34:I34"/>
    <mergeCell ref="E41:I41"/>
    <mergeCell ref="B45:C45"/>
    <mergeCell ref="B36:C42"/>
    <mergeCell ref="E36:I36"/>
    <mergeCell ref="E37:I37"/>
    <mergeCell ref="E38:I38"/>
    <mergeCell ref="E39:I39"/>
    <mergeCell ref="B44:J44"/>
    <mergeCell ref="E64:I64"/>
    <mergeCell ref="B57:C57"/>
    <mergeCell ref="E58:I58"/>
    <mergeCell ref="E59:I59"/>
    <mergeCell ref="E60:I60"/>
    <mergeCell ref="E61:I61"/>
    <mergeCell ref="E62:I62"/>
    <mergeCell ref="E63:I63"/>
    <mergeCell ref="B58:C64"/>
    <mergeCell ref="B65:C71"/>
    <mergeCell ref="E65:I65"/>
    <mergeCell ref="E66:I66"/>
    <mergeCell ref="E67:I67"/>
    <mergeCell ref="E68:I68"/>
    <mergeCell ref="E69:I69"/>
    <mergeCell ref="E70:I70"/>
    <mergeCell ref="E71:I71"/>
    <mergeCell ref="B72:C78"/>
    <mergeCell ref="E72:I72"/>
    <mergeCell ref="E73:I73"/>
    <mergeCell ref="E74:I74"/>
    <mergeCell ref="E75:I75"/>
    <mergeCell ref="E76:I76"/>
    <mergeCell ref="E77:I77"/>
    <mergeCell ref="E78:I78"/>
  </mergeCells>
  <conditionalFormatting sqref="D29:I42">
    <cfRule type="cellIs" dxfId="3" priority="12" operator="equal">
      <formula>0</formula>
    </cfRule>
  </conditionalFormatting>
  <conditionalFormatting sqref="D46:I56">
    <cfRule type="cellIs" dxfId="2" priority="10" operator="equal">
      <formula>0</formula>
    </cfRule>
  </conditionalFormatting>
  <conditionalFormatting sqref="D58:I78">
    <cfRule type="cellIs" dxfId="1" priority="1" operator="equal">
      <formula>0</formula>
    </cfRule>
  </conditionalFormatting>
  <conditionalFormatting sqref="J53:J56">
    <cfRule type="cellIs" dxfId="0" priority="11" operator="equal">
      <formula>0</formula>
    </cfRule>
  </conditionalFormatting>
  <pageMargins left="0.7" right="0.7" top="0.75" bottom="0.75" header="0.3" footer="0.3"/>
  <pageSetup paperSize="9" scale="96" orientation="portrait" r:id="rId1"/>
  <headerFooter>
    <oddFooter>&amp;C       &amp;"Times New Roman,Normálne"  &amp;P/3&amp;R&amp;"Times New Roman,Normálne"&amp;10F01-PS09/01042022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117</xdr:row>
                    <xdr:rowOff>85725</xdr:rowOff>
                  </from>
                  <to>
                    <xdr:col>5</xdr:col>
                    <xdr:colOff>276225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</xdr:col>
                    <xdr:colOff>590550</xdr:colOff>
                    <xdr:row>117</xdr:row>
                    <xdr:rowOff>57150</xdr:rowOff>
                  </from>
                  <to>
                    <xdr:col>7</xdr:col>
                    <xdr:colOff>333375</xdr:colOff>
                    <xdr:row>119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2115BAF-0145-420A-9741-8327034459BF}">
          <x14:formula1>
            <xm:f>Zoznamy!$B$2:$B$12</xm:f>
          </x14:formula1>
          <xm:sqref>B24:J24</xm:sqref>
        </x14:dataValidation>
        <x14:dataValidation type="list" allowBlank="1" showInputMessage="1" showErrorMessage="1" xr:uid="{22AFF747-CADA-4CEA-A59E-C9340BC01C92}">
          <x14:formula1>
            <xm:f>Zoznamy!$A$2:$A$4</xm:f>
          </x14:formula1>
          <xm:sqref>J19</xm:sqref>
        </x14:dataValidation>
        <x14:dataValidation type="list" allowBlank="1" showInputMessage="1" showErrorMessage="1" xr:uid="{7A5A29D5-BA50-4259-A748-82A915893447}">
          <x14:formula1>
            <xm:f>List!$A$1:$A$64</xm:f>
          </x14:formula1>
          <xm:sqref>B29:C42 B46:C52 B58:C78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B6E1-C059-4643-B92A-5D55877EFE6F}">
  <sheetPr>
    <tabColor theme="9" tint="-0.249977111117893"/>
  </sheetPr>
  <dimension ref="B1:E162"/>
  <sheetViews>
    <sheetView showGridLines="0" zoomScale="120" zoomScaleNormal="120" workbookViewId="0">
      <selection activeCell="F22" sqref="F22"/>
    </sheetView>
  </sheetViews>
  <sheetFormatPr defaultColWidth="8.7109375" defaultRowHeight="20.100000000000001" customHeight="1" x14ac:dyDescent="0.25"/>
  <cols>
    <col min="1" max="1" width="4.42578125" style="7" customWidth="1"/>
    <col min="2" max="2" width="11.7109375" style="50" customWidth="1"/>
    <col min="3" max="3" width="8.7109375" style="4"/>
    <col min="4" max="4" width="52.5703125" style="13" customWidth="1"/>
    <col min="5" max="5" width="8.7109375" style="4"/>
    <col min="6" max="16384" width="8.7109375" style="7"/>
  </cols>
  <sheetData>
    <row r="1" spans="2:5" ht="20.100000000000001" customHeight="1" x14ac:dyDescent="0.25">
      <c r="B1" s="40" t="s">
        <v>323</v>
      </c>
    </row>
    <row r="2" spans="2:5" s="4" customFormat="1" ht="60" customHeight="1" x14ac:dyDescent="0.25">
      <c r="B2" s="17" t="s">
        <v>310</v>
      </c>
      <c r="C2" s="18" t="s">
        <v>311</v>
      </c>
      <c r="D2" s="19" t="s">
        <v>308</v>
      </c>
      <c r="E2" s="19" t="s">
        <v>309</v>
      </c>
    </row>
    <row r="3" spans="2:5" s="4" customFormat="1" ht="20.100000000000001" customHeight="1" x14ac:dyDescent="0.25">
      <c r="B3" s="41"/>
      <c r="C3" s="20" t="s">
        <v>245</v>
      </c>
      <c r="D3" s="21"/>
      <c r="E3" s="22"/>
    </row>
    <row r="4" spans="2:5" s="4" customFormat="1" ht="20.100000000000001" customHeight="1" x14ac:dyDescent="0.25">
      <c r="B4" s="42"/>
      <c r="C4" s="32" t="s">
        <v>312</v>
      </c>
      <c r="D4" s="23" t="s">
        <v>246</v>
      </c>
      <c r="E4" s="24"/>
    </row>
    <row r="5" spans="2:5" ht="20.100000000000001" customHeight="1" x14ac:dyDescent="0.25">
      <c r="B5" s="188">
        <v>1</v>
      </c>
      <c r="C5" s="14" t="s">
        <v>77</v>
      </c>
      <c r="D5" s="15" t="s">
        <v>0</v>
      </c>
      <c r="E5" s="16">
        <v>3</v>
      </c>
    </row>
    <row r="6" spans="2:5" ht="20.100000000000001" customHeight="1" x14ac:dyDescent="0.25">
      <c r="B6" s="188"/>
      <c r="C6" s="14" t="s">
        <v>78</v>
      </c>
      <c r="D6" s="15" t="s">
        <v>1</v>
      </c>
      <c r="E6" s="16">
        <v>4</v>
      </c>
    </row>
    <row r="7" spans="2:5" ht="20.100000000000001" customHeight="1" x14ac:dyDescent="0.25">
      <c r="B7" s="43">
        <v>2</v>
      </c>
      <c r="C7" s="14" t="s">
        <v>80</v>
      </c>
      <c r="D7" s="15" t="s">
        <v>249</v>
      </c>
      <c r="E7" s="16">
        <v>5</v>
      </c>
    </row>
    <row r="8" spans="2:5" ht="20.100000000000001" customHeight="1" x14ac:dyDescent="0.25">
      <c r="B8" s="44">
        <v>3</v>
      </c>
      <c r="C8" s="14" t="s">
        <v>79</v>
      </c>
      <c r="D8" s="15" t="s">
        <v>2</v>
      </c>
      <c r="E8" s="16">
        <v>6</v>
      </c>
    </row>
    <row r="9" spans="2:5" ht="20.100000000000001" customHeight="1" x14ac:dyDescent="0.25">
      <c r="B9" s="43">
        <v>4</v>
      </c>
      <c r="C9" s="14" t="s">
        <v>82</v>
      </c>
      <c r="D9" s="15" t="s">
        <v>3</v>
      </c>
      <c r="E9" s="16">
        <v>7</v>
      </c>
    </row>
    <row r="10" spans="2:5" ht="20.100000000000001" customHeight="1" x14ac:dyDescent="0.25">
      <c r="B10" s="44">
        <v>5</v>
      </c>
      <c r="C10" s="14" t="s">
        <v>81</v>
      </c>
      <c r="D10" s="15" t="s">
        <v>4</v>
      </c>
      <c r="E10" s="16">
        <v>8</v>
      </c>
    </row>
    <row r="11" spans="2:5" ht="20.100000000000001" customHeight="1" x14ac:dyDescent="0.25">
      <c r="B11" s="45"/>
      <c r="C11" s="32" t="s">
        <v>313</v>
      </c>
      <c r="D11" s="23" t="s">
        <v>247</v>
      </c>
      <c r="E11" s="25"/>
    </row>
    <row r="12" spans="2:5" ht="20.100000000000001" customHeight="1" x14ac:dyDescent="0.25">
      <c r="B12" s="43">
        <v>6</v>
      </c>
      <c r="C12" s="14" t="s">
        <v>83</v>
      </c>
      <c r="D12" s="15" t="s">
        <v>255</v>
      </c>
      <c r="E12" s="16">
        <v>9</v>
      </c>
    </row>
    <row r="13" spans="2:5" ht="20.100000000000001" customHeight="1" x14ac:dyDescent="0.25">
      <c r="B13" s="45"/>
      <c r="C13" s="32" t="s">
        <v>314</v>
      </c>
      <c r="D13" s="23" t="s">
        <v>248</v>
      </c>
      <c r="E13" s="25"/>
    </row>
    <row r="14" spans="2:5" ht="20.100000000000001" customHeight="1" x14ac:dyDescent="0.25">
      <c r="B14" s="188">
        <v>7</v>
      </c>
      <c r="C14" s="14" t="s">
        <v>84</v>
      </c>
      <c r="D14" s="15" t="s">
        <v>201</v>
      </c>
      <c r="E14" s="16">
        <v>10</v>
      </c>
    </row>
    <row r="15" spans="2:5" ht="20.100000000000001" customHeight="1" x14ac:dyDescent="0.25">
      <c r="B15" s="188"/>
      <c r="C15" s="14" t="s">
        <v>86</v>
      </c>
      <c r="D15" s="15" t="s">
        <v>282</v>
      </c>
      <c r="E15" s="16">
        <v>10</v>
      </c>
    </row>
    <row r="16" spans="2:5" ht="20.100000000000001" customHeight="1" x14ac:dyDescent="0.25">
      <c r="B16" s="43">
        <v>8</v>
      </c>
      <c r="C16" s="14" t="s">
        <v>88</v>
      </c>
      <c r="D16" s="15" t="s">
        <v>5</v>
      </c>
      <c r="E16" s="16">
        <v>11</v>
      </c>
    </row>
    <row r="17" spans="2:5" ht="20.100000000000001" customHeight="1" x14ac:dyDescent="0.25">
      <c r="B17" s="44">
        <v>9</v>
      </c>
      <c r="C17" s="14" t="s">
        <v>90</v>
      </c>
      <c r="D17" s="15" t="s">
        <v>257</v>
      </c>
      <c r="E17" s="16">
        <v>12</v>
      </c>
    </row>
    <row r="18" spans="2:5" ht="20.100000000000001" customHeight="1" x14ac:dyDescent="0.25">
      <c r="B18" s="43">
        <v>10</v>
      </c>
      <c r="C18" s="14" t="s">
        <v>92</v>
      </c>
      <c r="D18" s="15" t="s">
        <v>6</v>
      </c>
      <c r="E18" s="16">
        <v>13</v>
      </c>
    </row>
    <row r="19" spans="2:5" ht="25.5" x14ac:dyDescent="0.25">
      <c r="B19" s="188">
        <v>11</v>
      </c>
      <c r="C19" s="14" t="s">
        <v>94</v>
      </c>
      <c r="D19" s="15" t="s">
        <v>7</v>
      </c>
      <c r="E19" s="16">
        <v>14</v>
      </c>
    </row>
    <row r="20" spans="2:5" ht="20.100000000000001" customHeight="1" x14ac:dyDescent="0.25">
      <c r="B20" s="188"/>
      <c r="C20" s="28" t="s">
        <v>284</v>
      </c>
      <c r="D20" s="29" t="s">
        <v>283</v>
      </c>
      <c r="E20" s="26" t="s">
        <v>8</v>
      </c>
    </row>
    <row r="21" spans="2:5" ht="20.100000000000001" customHeight="1" x14ac:dyDescent="0.25">
      <c r="B21" s="188"/>
      <c r="C21" s="28" t="s">
        <v>285</v>
      </c>
      <c r="D21" s="29" t="s">
        <v>288</v>
      </c>
      <c r="E21" s="26">
        <v>45</v>
      </c>
    </row>
    <row r="22" spans="2:5" ht="20.100000000000001" customHeight="1" x14ac:dyDescent="0.25">
      <c r="B22" s="188"/>
      <c r="C22" s="28" t="s">
        <v>286</v>
      </c>
      <c r="D22" s="29" t="s">
        <v>289</v>
      </c>
      <c r="E22" s="26">
        <v>38</v>
      </c>
    </row>
    <row r="23" spans="2:5" ht="20.100000000000001" customHeight="1" x14ac:dyDescent="0.25">
      <c r="B23" s="188"/>
      <c r="C23" s="28" t="s">
        <v>287</v>
      </c>
      <c r="D23" s="29" t="s">
        <v>290</v>
      </c>
      <c r="E23" s="26">
        <v>56</v>
      </c>
    </row>
    <row r="24" spans="2:5" ht="20.100000000000001" customHeight="1" x14ac:dyDescent="0.25">
      <c r="B24" s="43">
        <v>12</v>
      </c>
      <c r="C24" s="14" t="s">
        <v>96</v>
      </c>
      <c r="D24" s="15" t="s">
        <v>258</v>
      </c>
      <c r="E24" s="16">
        <v>15.16</v>
      </c>
    </row>
    <row r="25" spans="2:5" ht="25.5" x14ac:dyDescent="0.25">
      <c r="B25" s="44">
        <v>13</v>
      </c>
      <c r="C25" s="14" t="s">
        <v>98</v>
      </c>
      <c r="D25" s="15" t="s">
        <v>259</v>
      </c>
      <c r="E25" s="16">
        <v>17</v>
      </c>
    </row>
    <row r="26" spans="2:5" ht="20.100000000000001" customHeight="1" x14ac:dyDescent="0.25">
      <c r="B26" s="43">
        <v>14</v>
      </c>
      <c r="C26" s="14" t="s">
        <v>100</v>
      </c>
      <c r="D26" s="15" t="s">
        <v>9</v>
      </c>
      <c r="E26" s="16">
        <v>18</v>
      </c>
    </row>
    <row r="27" spans="2:5" ht="20.100000000000001" customHeight="1" x14ac:dyDescent="0.25">
      <c r="B27" s="44">
        <v>15</v>
      </c>
      <c r="C27" s="14" t="s">
        <v>89</v>
      </c>
      <c r="D27" s="15" t="s">
        <v>10</v>
      </c>
      <c r="E27" s="16">
        <v>19</v>
      </c>
    </row>
    <row r="28" spans="2:5" ht="20.100000000000001" customHeight="1" x14ac:dyDescent="0.25">
      <c r="B28" s="43">
        <v>16</v>
      </c>
      <c r="C28" s="14" t="s">
        <v>99</v>
      </c>
      <c r="D28" s="15" t="s">
        <v>11</v>
      </c>
      <c r="E28" s="16"/>
    </row>
    <row r="29" spans="2:5" ht="20.100000000000001" customHeight="1" x14ac:dyDescent="0.25">
      <c r="B29" s="44">
        <v>17</v>
      </c>
      <c r="C29" s="14" t="s">
        <v>95</v>
      </c>
      <c r="D29" s="15" t="s">
        <v>12</v>
      </c>
      <c r="E29" s="16">
        <v>20</v>
      </c>
    </row>
    <row r="30" spans="2:5" ht="20.100000000000001" customHeight="1" x14ac:dyDescent="0.25">
      <c r="B30" s="43">
        <v>18</v>
      </c>
      <c r="C30" s="14" t="s">
        <v>97</v>
      </c>
      <c r="D30" s="15" t="s">
        <v>13</v>
      </c>
      <c r="E30" s="16">
        <v>21</v>
      </c>
    </row>
    <row r="31" spans="2:5" ht="20.100000000000001" customHeight="1" x14ac:dyDescent="0.25">
      <c r="B31" s="44">
        <v>19</v>
      </c>
      <c r="C31" s="14" t="s">
        <v>91</v>
      </c>
      <c r="D31" s="15" t="s">
        <v>14</v>
      </c>
      <c r="E31" s="16">
        <v>22</v>
      </c>
    </row>
    <row r="32" spans="2:5" ht="20.100000000000001" customHeight="1" x14ac:dyDescent="0.25">
      <c r="B32" s="43">
        <v>20</v>
      </c>
      <c r="C32" s="14" t="s">
        <v>85</v>
      </c>
      <c r="D32" s="15" t="s">
        <v>15</v>
      </c>
      <c r="E32" s="16">
        <v>23</v>
      </c>
    </row>
    <row r="33" spans="2:5" ht="20.100000000000001" customHeight="1" x14ac:dyDescent="0.25">
      <c r="B33" s="44">
        <v>21</v>
      </c>
      <c r="C33" s="14" t="s">
        <v>93</v>
      </c>
      <c r="D33" s="15" t="s">
        <v>16</v>
      </c>
      <c r="E33" s="16">
        <v>24</v>
      </c>
    </row>
    <row r="34" spans="2:5" ht="25.5" x14ac:dyDescent="0.25">
      <c r="B34" s="187">
        <v>22</v>
      </c>
      <c r="C34" s="14" t="s">
        <v>103</v>
      </c>
      <c r="D34" s="15" t="s">
        <v>17</v>
      </c>
      <c r="E34" s="16">
        <v>25</v>
      </c>
    </row>
    <row r="35" spans="2:5" ht="20.100000000000001" customHeight="1" x14ac:dyDescent="0.25">
      <c r="B35" s="187"/>
      <c r="C35" s="14" t="s">
        <v>105</v>
      </c>
      <c r="D35" s="15" t="s">
        <v>104</v>
      </c>
      <c r="E35" s="16">
        <v>25</v>
      </c>
    </row>
    <row r="36" spans="2:5" ht="20.100000000000001" customHeight="1" x14ac:dyDescent="0.25">
      <c r="B36" s="187"/>
      <c r="C36" s="14" t="s">
        <v>106</v>
      </c>
      <c r="D36" s="15" t="s">
        <v>18</v>
      </c>
      <c r="E36" s="16">
        <v>25</v>
      </c>
    </row>
    <row r="37" spans="2:5" ht="25.5" x14ac:dyDescent="0.25">
      <c r="B37" s="188">
        <v>23</v>
      </c>
      <c r="C37" s="14" t="s">
        <v>107</v>
      </c>
      <c r="D37" s="15" t="s">
        <v>19</v>
      </c>
      <c r="E37" s="16">
        <v>26</v>
      </c>
    </row>
    <row r="38" spans="2:5" ht="20.100000000000001" customHeight="1" x14ac:dyDescent="0.25">
      <c r="B38" s="188"/>
      <c r="C38" s="14" t="s">
        <v>108</v>
      </c>
      <c r="D38" s="15" t="s">
        <v>20</v>
      </c>
      <c r="E38" s="16">
        <v>26</v>
      </c>
    </row>
    <row r="39" spans="2:5" ht="20.100000000000001" customHeight="1" x14ac:dyDescent="0.25">
      <c r="B39" s="188"/>
      <c r="C39" s="14" t="s">
        <v>87</v>
      </c>
      <c r="D39" s="15" t="s">
        <v>21</v>
      </c>
      <c r="E39" s="16">
        <v>26</v>
      </c>
    </row>
    <row r="40" spans="2:5" ht="25.5" x14ac:dyDescent="0.25">
      <c r="B40" s="43">
        <v>24</v>
      </c>
      <c r="C40" s="14" t="s">
        <v>102</v>
      </c>
      <c r="D40" s="15" t="s">
        <v>109</v>
      </c>
      <c r="E40" s="16">
        <v>27</v>
      </c>
    </row>
    <row r="41" spans="2:5" ht="20.100000000000001" customHeight="1" x14ac:dyDescent="0.25">
      <c r="B41" s="44">
        <v>25</v>
      </c>
      <c r="C41" s="14" t="s">
        <v>101</v>
      </c>
      <c r="D41" s="15" t="s">
        <v>22</v>
      </c>
      <c r="E41" s="16">
        <v>28</v>
      </c>
    </row>
    <row r="42" spans="2:5" ht="20.100000000000001" customHeight="1" x14ac:dyDescent="0.25">
      <c r="B42" s="46"/>
      <c r="C42" s="30" t="s">
        <v>250</v>
      </c>
      <c r="D42" s="31"/>
      <c r="E42" s="22"/>
    </row>
    <row r="43" spans="2:5" ht="20.100000000000001" customHeight="1" x14ac:dyDescent="0.25">
      <c r="B43" s="45"/>
      <c r="C43" s="32" t="s">
        <v>315</v>
      </c>
      <c r="D43" s="23" t="s">
        <v>251</v>
      </c>
      <c r="E43" s="25"/>
    </row>
    <row r="44" spans="2:5" ht="20.100000000000001" customHeight="1" x14ac:dyDescent="0.25">
      <c r="B44" s="187">
        <v>26</v>
      </c>
      <c r="C44" s="14" t="s">
        <v>111</v>
      </c>
      <c r="D44" s="15" t="s">
        <v>23</v>
      </c>
      <c r="E44" s="16">
        <v>29</v>
      </c>
    </row>
    <row r="45" spans="2:5" ht="20.100000000000001" customHeight="1" x14ac:dyDescent="0.25">
      <c r="B45" s="187"/>
      <c r="C45" s="14" t="s">
        <v>113</v>
      </c>
      <c r="D45" s="15" t="s">
        <v>24</v>
      </c>
      <c r="E45" s="16">
        <v>29</v>
      </c>
    </row>
    <row r="46" spans="2:5" ht="20.100000000000001" customHeight="1" x14ac:dyDescent="0.25">
      <c r="B46" s="187"/>
      <c r="C46" s="14" t="s">
        <v>115</v>
      </c>
      <c r="D46" s="15" t="s">
        <v>25</v>
      </c>
      <c r="E46" s="16">
        <v>29</v>
      </c>
    </row>
    <row r="47" spans="2:5" ht="25.5" x14ac:dyDescent="0.25">
      <c r="B47" s="188">
        <v>27</v>
      </c>
      <c r="C47" s="14" t="s">
        <v>117</v>
      </c>
      <c r="D47" s="15" t="s">
        <v>116</v>
      </c>
      <c r="E47" s="16">
        <v>30</v>
      </c>
    </row>
    <row r="48" spans="2:5" ht="38.25" x14ac:dyDescent="0.25">
      <c r="B48" s="188"/>
      <c r="C48" s="14" t="s">
        <v>110</v>
      </c>
      <c r="D48" s="15" t="s">
        <v>26</v>
      </c>
      <c r="E48" s="16">
        <v>30</v>
      </c>
    </row>
    <row r="49" spans="2:5" ht="51" x14ac:dyDescent="0.25">
      <c r="B49" s="188"/>
      <c r="C49" s="14" t="s">
        <v>112</v>
      </c>
      <c r="D49" s="15" t="s">
        <v>27</v>
      </c>
      <c r="E49" s="16">
        <v>30</v>
      </c>
    </row>
    <row r="50" spans="2:5" ht="51" x14ac:dyDescent="0.25">
      <c r="B50" s="188"/>
      <c r="C50" s="14" t="s">
        <v>114</v>
      </c>
      <c r="D50" s="15" t="s">
        <v>270</v>
      </c>
      <c r="E50" s="16">
        <v>30</v>
      </c>
    </row>
    <row r="51" spans="2:5" ht="63.75" x14ac:dyDescent="0.25">
      <c r="B51" s="43">
        <v>28</v>
      </c>
      <c r="C51" s="14" t="s">
        <v>118</v>
      </c>
      <c r="D51" s="15" t="s">
        <v>271</v>
      </c>
      <c r="E51" s="16">
        <v>31</v>
      </c>
    </row>
    <row r="52" spans="2:5" ht="25.5" x14ac:dyDescent="0.25">
      <c r="B52" s="188">
        <v>29</v>
      </c>
      <c r="C52" s="14" t="s">
        <v>119</v>
      </c>
      <c r="D52" s="15" t="s">
        <v>273</v>
      </c>
      <c r="E52" s="16">
        <v>32</v>
      </c>
    </row>
    <row r="53" spans="2:5" ht="25.5" x14ac:dyDescent="0.25">
      <c r="B53" s="188"/>
      <c r="C53" s="14" t="s">
        <v>120</v>
      </c>
      <c r="D53" s="15" t="s">
        <v>28</v>
      </c>
      <c r="E53" s="16">
        <v>32</v>
      </c>
    </row>
    <row r="54" spans="2:5" ht="20.100000000000001" customHeight="1" x14ac:dyDescent="0.25">
      <c r="B54" s="188"/>
      <c r="C54" s="14" t="s">
        <v>121</v>
      </c>
      <c r="D54" s="15" t="s">
        <v>29</v>
      </c>
      <c r="E54" s="16">
        <v>32</v>
      </c>
    </row>
    <row r="55" spans="2:5" ht="20.100000000000001" customHeight="1" x14ac:dyDescent="0.25">
      <c r="B55" s="188"/>
      <c r="C55" s="14" t="s">
        <v>122</v>
      </c>
      <c r="D55" s="15" t="s">
        <v>30</v>
      </c>
      <c r="E55" s="16">
        <v>32</v>
      </c>
    </row>
    <row r="56" spans="2:5" ht="25.5" x14ac:dyDescent="0.25">
      <c r="B56" s="188"/>
      <c r="C56" s="14" t="s">
        <v>123</v>
      </c>
      <c r="D56" s="15" t="s">
        <v>31</v>
      </c>
      <c r="E56" s="16">
        <v>32</v>
      </c>
    </row>
    <row r="57" spans="2:5" ht="20.100000000000001" customHeight="1" x14ac:dyDescent="0.25">
      <c r="B57" s="43">
        <v>30</v>
      </c>
      <c r="C57" s="14" t="s">
        <v>124</v>
      </c>
      <c r="D57" s="15" t="s">
        <v>32</v>
      </c>
      <c r="E57" s="16">
        <v>33</v>
      </c>
    </row>
    <row r="58" spans="2:5" ht="20.100000000000001" customHeight="1" x14ac:dyDescent="0.25">
      <c r="B58" s="45"/>
      <c r="C58" s="32" t="s">
        <v>316</v>
      </c>
      <c r="D58" s="23" t="s">
        <v>252</v>
      </c>
      <c r="E58" s="25"/>
    </row>
    <row r="59" spans="2:5" ht="20.100000000000001" customHeight="1" x14ac:dyDescent="0.25">
      <c r="B59" s="44">
        <v>31</v>
      </c>
      <c r="C59" s="14" t="s">
        <v>125</v>
      </c>
      <c r="D59" s="15" t="s">
        <v>33</v>
      </c>
      <c r="E59" s="16">
        <v>34</v>
      </c>
    </row>
    <row r="60" spans="2:5" ht="20.100000000000001" customHeight="1" x14ac:dyDescent="0.25">
      <c r="B60" s="43">
        <v>32</v>
      </c>
      <c r="C60" s="14" t="s">
        <v>126</v>
      </c>
      <c r="D60" s="15" t="s">
        <v>34</v>
      </c>
      <c r="E60" s="16">
        <v>35</v>
      </c>
    </row>
    <row r="61" spans="2:5" ht="20.100000000000001" customHeight="1" x14ac:dyDescent="0.25">
      <c r="B61" s="45"/>
      <c r="C61" s="32" t="s">
        <v>317</v>
      </c>
      <c r="D61" s="23" t="s">
        <v>253</v>
      </c>
      <c r="E61" s="25"/>
    </row>
    <row r="62" spans="2:5" ht="51" x14ac:dyDescent="0.25">
      <c r="B62" s="44">
        <v>33</v>
      </c>
      <c r="C62" s="14" t="s">
        <v>128</v>
      </c>
      <c r="D62" s="15" t="s">
        <v>275</v>
      </c>
      <c r="E62" s="16">
        <v>36</v>
      </c>
    </row>
    <row r="63" spans="2:5" ht="20.100000000000001" customHeight="1" x14ac:dyDescent="0.25">
      <c r="B63" s="43">
        <v>34</v>
      </c>
      <c r="C63" s="14" t="s">
        <v>129</v>
      </c>
      <c r="D63" s="15" t="s">
        <v>35</v>
      </c>
      <c r="E63" s="16">
        <v>37</v>
      </c>
    </row>
    <row r="64" spans="2:5" ht="20.100000000000001" customHeight="1" x14ac:dyDescent="0.25">
      <c r="B64" s="44">
        <v>35</v>
      </c>
      <c r="C64" s="14" t="s">
        <v>127</v>
      </c>
      <c r="D64" s="15" t="s">
        <v>36</v>
      </c>
      <c r="E64" s="16">
        <v>38</v>
      </c>
    </row>
    <row r="65" spans="2:5" ht="20.100000000000001" customHeight="1" x14ac:dyDescent="0.25">
      <c r="B65" s="45"/>
      <c r="C65" s="32" t="s">
        <v>318</v>
      </c>
      <c r="D65" s="23" t="s">
        <v>254</v>
      </c>
      <c r="E65" s="25"/>
    </row>
    <row r="66" spans="2:5" ht="20.100000000000001" customHeight="1" x14ac:dyDescent="0.25">
      <c r="B66" s="187">
        <v>36</v>
      </c>
      <c r="C66" s="14" t="s">
        <v>130</v>
      </c>
      <c r="D66" s="15" t="s">
        <v>276</v>
      </c>
      <c r="E66" s="16">
        <v>39</v>
      </c>
    </row>
    <row r="67" spans="2:5" ht="25.5" x14ac:dyDescent="0.25">
      <c r="B67" s="187"/>
      <c r="C67" s="14" t="s">
        <v>131</v>
      </c>
      <c r="D67" s="15" t="s">
        <v>37</v>
      </c>
      <c r="E67" s="16">
        <v>39</v>
      </c>
    </row>
    <row r="68" spans="2:5" ht="25.5" x14ac:dyDescent="0.25">
      <c r="B68" s="187"/>
      <c r="C68" s="14" t="s">
        <v>132</v>
      </c>
      <c r="D68" s="15" t="s">
        <v>38</v>
      </c>
      <c r="E68" s="16">
        <v>39</v>
      </c>
    </row>
    <row r="69" spans="2:5" ht="20.100000000000001" customHeight="1" x14ac:dyDescent="0.25">
      <c r="B69" s="44">
        <v>37</v>
      </c>
      <c r="C69" s="14" t="s">
        <v>133</v>
      </c>
      <c r="D69" s="15" t="s">
        <v>39</v>
      </c>
      <c r="E69" s="16">
        <v>40</v>
      </c>
    </row>
    <row r="70" spans="2:5" ht="20.100000000000001" customHeight="1" x14ac:dyDescent="0.25">
      <c r="B70" s="43">
        <v>38</v>
      </c>
      <c r="C70" s="14" t="s">
        <v>134</v>
      </c>
      <c r="D70" s="15" t="s">
        <v>40</v>
      </c>
      <c r="E70" s="16">
        <v>41</v>
      </c>
    </row>
    <row r="71" spans="2:5" ht="20.100000000000001" customHeight="1" x14ac:dyDescent="0.25">
      <c r="B71" s="47">
        <v>39</v>
      </c>
      <c r="C71" s="34" t="s">
        <v>135</v>
      </c>
      <c r="D71" s="35" t="s">
        <v>41</v>
      </c>
      <c r="E71" s="36">
        <v>42</v>
      </c>
    </row>
    <row r="72" spans="2:5" ht="20.100000000000001" customHeight="1" x14ac:dyDescent="0.25">
      <c r="B72" s="46"/>
      <c r="C72" s="30" t="s">
        <v>256</v>
      </c>
      <c r="D72" s="31"/>
      <c r="E72" s="22"/>
    </row>
    <row r="73" spans="2:5" ht="20.100000000000001" customHeight="1" x14ac:dyDescent="0.25">
      <c r="B73" s="48">
        <v>40</v>
      </c>
      <c r="C73" s="37" t="s">
        <v>136</v>
      </c>
      <c r="D73" s="38" t="s">
        <v>42</v>
      </c>
      <c r="E73" s="39">
        <v>43</v>
      </c>
    </row>
    <row r="74" spans="2:5" ht="20.100000000000001" customHeight="1" x14ac:dyDescent="0.25">
      <c r="B74" s="44">
        <v>41</v>
      </c>
      <c r="C74" s="33" t="s">
        <v>137</v>
      </c>
      <c r="D74" s="15" t="s">
        <v>43</v>
      </c>
      <c r="E74" s="16">
        <v>44</v>
      </c>
    </row>
    <row r="75" spans="2:5" ht="25.5" x14ac:dyDescent="0.25">
      <c r="B75" s="187">
        <v>42</v>
      </c>
      <c r="C75" s="33" t="s">
        <v>138</v>
      </c>
      <c r="D75" s="15" t="s">
        <v>44</v>
      </c>
      <c r="E75" s="16">
        <v>45</v>
      </c>
    </row>
    <row r="76" spans="2:5" ht="20.100000000000001" customHeight="1" x14ac:dyDescent="0.25">
      <c r="B76" s="187"/>
      <c r="C76" s="33" t="s">
        <v>139</v>
      </c>
      <c r="D76" s="15" t="s">
        <v>45</v>
      </c>
      <c r="E76" s="16">
        <v>45</v>
      </c>
    </row>
    <row r="77" spans="2:5" ht="20.100000000000001" customHeight="1" x14ac:dyDescent="0.25">
      <c r="B77" s="188">
        <v>43</v>
      </c>
      <c r="C77" s="33" t="s">
        <v>140</v>
      </c>
      <c r="D77" s="15" t="s">
        <v>46</v>
      </c>
      <c r="E77" s="16">
        <v>46</v>
      </c>
    </row>
    <row r="78" spans="2:5" ht="20.100000000000001" customHeight="1" x14ac:dyDescent="0.25">
      <c r="B78" s="188"/>
      <c r="C78" s="26" t="s">
        <v>291</v>
      </c>
      <c r="D78" s="27" t="s">
        <v>297</v>
      </c>
      <c r="E78" s="16">
        <v>46</v>
      </c>
    </row>
    <row r="79" spans="2:5" ht="20.100000000000001" customHeight="1" x14ac:dyDescent="0.25">
      <c r="B79" s="188"/>
      <c r="C79" s="26" t="s">
        <v>292</v>
      </c>
      <c r="D79" s="27" t="s">
        <v>298</v>
      </c>
      <c r="E79" s="16">
        <v>47</v>
      </c>
    </row>
    <row r="80" spans="2:5" ht="20.100000000000001" customHeight="1" x14ac:dyDescent="0.25">
      <c r="B80" s="188"/>
      <c r="C80" s="26" t="s">
        <v>293</v>
      </c>
      <c r="D80" s="27" t="s">
        <v>299</v>
      </c>
      <c r="E80" s="16">
        <v>45</v>
      </c>
    </row>
    <row r="81" spans="2:5" ht="20.100000000000001" customHeight="1" x14ac:dyDescent="0.25">
      <c r="B81" s="188"/>
      <c r="C81" s="26" t="s">
        <v>294</v>
      </c>
      <c r="D81" s="27" t="s">
        <v>300</v>
      </c>
      <c r="E81" s="16">
        <v>46</v>
      </c>
    </row>
    <row r="82" spans="2:5" ht="20.100000000000001" customHeight="1" x14ac:dyDescent="0.25">
      <c r="B82" s="188"/>
      <c r="C82" s="26" t="s">
        <v>295</v>
      </c>
      <c r="D82" s="27" t="s">
        <v>301</v>
      </c>
      <c r="E82" s="16">
        <v>38</v>
      </c>
    </row>
    <row r="83" spans="2:5" ht="20.100000000000001" customHeight="1" x14ac:dyDescent="0.25">
      <c r="B83" s="188"/>
      <c r="C83" s="26" t="s">
        <v>296</v>
      </c>
      <c r="D83" s="27" t="s">
        <v>302</v>
      </c>
      <c r="E83" s="16">
        <v>45</v>
      </c>
    </row>
    <row r="84" spans="2:5" ht="25.5" x14ac:dyDescent="0.25">
      <c r="B84" s="43">
        <v>44</v>
      </c>
      <c r="C84" s="33" t="s">
        <v>141</v>
      </c>
      <c r="D84" s="15" t="s">
        <v>47</v>
      </c>
      <c r="E84" s="16">
        <v>48</v>
      </c>
    </row>
    <row r="85" spans="2:5" ht="20.100000000000001" customHeight="1" x14ac:dyDescent="0.25">
      <c r="B85" s="46"/>
      <c r="C85" s="30" t="s">
        <v>260</v>
      </c>
      <c r="D85" s="31"/>
      <c r="E85" s="22"/>
    </row>
    <row r="86" spans="2:5" ht="38.25" x14ac:dyDescent="0.25">
      <c r="B86" s="188">
        <v>45</v>
      </c>
      <c r="C86" s="33" t="s">
        <v>142</v>
      </c>
      <c r="D86" s="15" t="s">
        <v>48</v>
      </c>
      <c r="E86" s="16">
        <v>49</v>
      </c>
    </row>
    <row r="87" spans="2:5" ht="38.25" x14ac:dyDescent="0.25">
      <c r="B87" s="188"/>
      <c r="C87" s="33" t="s">
        <v>143</v>
      </c>
      <c r="D87" s="15" t="s">
        <v>49</v>
      </c>
      <c r="E87" s="16">
        <v>49</v>
      </c>
    </row>
    <row r="88" spans="2:5" ht="38.25" x14ac:dyDescent="0.25">
      <c r="B88" s="188"/>
      <c r="C88" s="33" t="s">
        <v>144</v>
      </c>
      <c r="D88" s="15" t="s">
        <v>50</v>
      </c>
      <c r="E88" s="16">
        <v>49</v>
      </c>
    </row>
    <row r="89" spans="2:5" ht="51" x14ac:dyDescent="0.25">
      <c r="B89" s="188"/>
      <c r="C89" s="33" t="s">
        <v>145</v>
      </c>
      <c r="D89" s="15" t="s">
        <v>261</v>
      </c>
      <c r="E89" s="16">
        <v>49</v>
      </c>
    </row>
    <row r="90" spans="2:5" ht="25.5" x14ac:dyDescent="0.25">
      <c r="B90" s="188"/>
      <c r="C90" s="33" t="s">
        <v>146</v>
      </c>
      <c r="D90" s="15" t="s">
        <v>51</v>
      </c>
      <c r="E90" s="16">
        <v>49</v>
      </c>
    </row>
    <row r="91" spans="2:5" ht="25.5" x14ac:dyDescent="0.25">
      <c r="B91" s="43">
        <v>46</v>
      </c>
      <c r="C91" s="33" t="s">
        <v>147</v>
      </c>
      <c r="D91" s="15" t="s">
        <v>262</v>
      </c>
      <c r="E91" s="16">
        <v>50</v>
      </c>
    </row>
    <row r="92" spans="2:5" ht="20.100000000000001" customHeight="1" x14ac:dyDescent="0.25">
      <c r="B92" s="46"/>
      <c r="C92" s="30" t="s">
        <v>263</v>
      </c>
      <c r="D92" s="31"/>
      <c r="E92" s="22"/>
    </row>
    <row r="93" spans="2:5" ht="20.100000000000001" customHeight="1" x14ac:dyDescent="0.25">
      <c r="B93" s="188">
        <v>47</v>
      </c>
      <c r="C93" s="33" t="s">
        <v>148</v>
      </c>
      <c r="D93" s="15" t="s">
        <v>52</v>
      </c>
      <c r="E93" s="16">
        <v>51</v>
      </c>
    </row>
    <row r="94" spans="2:5" ht="20.100000000000001" customHeight="1" x14ac:dyDescent="0.25">
      <c r="B94" s="188"/>
      <c r="C94" s="33" t="s">
        <v>149</v>
      </c>
      <c r="D94" s="15" t="s">
        <v>53</v>
      </c>
      <c r="E94" s="16">
        <v>51</v>
      </c>
    </row>
    <row r="95" spans="2:5" ht="20.100000000000001" customHeight="1" x14ac:dyDescent="0.25">
      <c r="B95" s="46"/>
      <c r="C95" s="30" t="s">
        <v>264</v>
      </c>
      <c r="D95" s="31"/>
      <c r="E95" s="22"/>
    </row>
    <row r="96" spans="2:5" ht="20.100000000000001" customHeight="1" x14ac:dyDescent="0.25">
      <c r="B96" s="187">
        <v>48</v>
      </c>
      <c r="C96" s="33" t="s">
        <v>150</v>
      </c>
      <c r="D96" s="15" t="s">
        <v>54</v>
      </c>
      <c r="E96" s="16">
        <v>52</v>
      </c>
    </row>
    <row r="97" spans="2:5" ht="20.100000000000001" customHeight="1" x14ac:dyDescent="0.25">
      <c r="B97" s="187"/>
      <c r="C97" s="33" t="s">
        <v>151</v>
      </c>
      <c r="D97" s="15" t="s">
        <v>55</v>
      </c>
      <c r="E97" s="16">
        <v>52</v>
      </c>
    </row>
    <row r="98" spans="2:5" ht="20.100000000000001" customHeight="1" x14ac:dyDescent="0.25">
      <c r="B98" s="187"/>
      <c r="C98" s="33" t="s">
        <v>152</v>
      </c>
      <c r="D98" s="15" t="s">
        <v>56</v>
      </c>
      <c r="E98" s="16">
        <v>52</v>
      </c>
    </row>
    <row r="99" spans="2:5" ht="20.100000000000001" customHeight="1" x14ac:dyDescent="0.25">
      <c r="B99" s="44">
        <v>49</v>
      </c>
      <c r="C99" s="33" t="s">
        <v>153</v>
      </c>
      <c r="D99" s="15" t="s">
        <v>57</v>
      </c>
      <c r="E99" s="16">
        <v>53</v>
      </c>
    </row>
    <row r="100" spans="2:5" ht="20.100000000000001" customHeight="1" x14ac:dyDescent="0.25">
      <c r="B100" s="43">
        <v>50</v>
      </c>
      <c r="C100" s="33" t="s">
        <v>154</v>
      </c>
      <c r="D100" s="15" t="s">
        <v>58</v>
      </c>
      <c r="E100" s="16">
        <v>54</v>
      </c>
    </row>
    <row r="101" spans="2:5" ht="20.100000000000001" customHeight="1" x14ac:dyDescent="0.25">
      <c r="B101" s="44">
        <v>51</v>
      </c>
      <c r="C101" s="33" t="s">
        <v>155</v>
      </c>
      <c r="D101" s="15" t="s">
        <v>59</v>
      </c>
      <c r="E101" s="16">
        <v>55</v>
      </c>
    </row>
    <row r="102" spans="2:5" ht="20.100000000000001" customHeight="1" x14ac:dyDescent="0.25">
      <c r="B102" s="46"/>
      <c r="C102" s="30" t="s">
        <v>265</v>
      </c>
      <c r="D102" s="31"/>
      <c r="E102" s="22"/>
    </row>
    <row r="103" spans="2:5" ht="20.100000000000001" customHeight="1" x14ac:dyDescent="0.25">
      <c r="B103" s="45"/>
      <c r="C103" s="32" t="s">
        <v>319</v>
      </c>
      <c r="D103" s="23" t="s">
        <v>266</v>
      </c>
      <c r="E103" s="25"/>
    </row>
    <row r="104" spans="2:5" ht="38.25" x14ac:dyDescent="0.25">
      <c r="B104" s="187">
        <v>52</v>
      </c>
      <c r="C104" s="14" t="s">
        <v>157</v>
      </c>
      <c r="D104" s="15" t="s">
        <v>156</v>
      </c>
      <c r="E104" s="16">
        <v>56</v>
      </c>
    </row>
    <row r="105" spans="2:5" ht="20.100000000000001" customHeight="1" x14ac:dyDescent="0.25">
      <c r="B105" s="187"/>
      <c r="C105" s="14" t="s">
        <v>159</v>
      </c>
      <c r="D105" s="15" t="s">
        <v>60</v>
      </c>
      <c r="E105" s="16">
        <v>56</v>
      </c>
    </row>
    <row r="106" spans="2:5" ht="20.100000000000001" customHeight="1" x14ac:dyDescent="0.25">
      <c r="B106" s="187"/>
      <c r="C106" s="14" t="s">
        <v>158</v>
      </c>
      <c r="D106" s="15" t="s">
        <v>61</v>
      </c>
      <c r="E106" s="16">
        <v>56</v>
      </c>
    </row>
    <row r="107" spans="2:5" ht="20.100000000000001" customHeight="1" x14ac:dyDescent="0.25">
      <c r="B107" s="187"/>
      <c r="C107" s="14" t="s">
        <v>160</v>
      </c>
      <c r="D107" s="15" t="s">
        <v>62</v>
      </c>
      <c r="E107" s="16">
        <v>57</v>
      </c>
    </row>
    <row r="108" spans="2:5" ht="20.100000000000001" customHeight="1" x14ac:dyDescent="0.25">
      <c r="B108" s="44">
        <v>53</v>
      </c>
      <c r="C108" s="14" t="s">
        <v>161</v>
      </c>
      <c r="D108" s="15" t="s">
        <v>277</v>
      </c>
      <c r="E108" s="16">
        <v>58</v>
      </c>
    </row>
    <row r="109" spans="2:5" ht="20.100000000000001" customHeight="1" x14ac:dyDescent="0.25">
      <c r="B109" s="45"/>
      <c r="C109" s="32" t="s">
        <v>320</v>
      </c>
      <c r="D109" s="23" t="s">
        <v>267</v>
      </c>
      <c r="E109" s="25"/>
    </row>
    <row r="110" spans="2:5" ht="25.5" x14ac:dyDescent="0.25">
      <c r="B110" s="187">
        <v>54</v>
      </c>
      <c r="C110" s="14" t="s">
        <v>162</v>
      </c>
      <c r="D110" s="15" t="s">
        <v>278</v>
      </c>
      <c r="E110" s="16">
        <v>59</v>
      </c>
    </row>
    <row r="111" spans="2:5" ht="25.5" x14ac:dyDescent="0.25">
      <c r="B111" s="187"/>
      <c r="C111" s="14" t="s">
        <v>163</v>
      </c>
      <c r="D111" s="15" t="s">
        <v>279</v>
      </c>
      <c r="E111" s="16">
        <v>59</v>
      </c>
    </row>
    <row r="112" spans="2:5" ht="25.5" x14ac:dyDescent="0.25">
      <c r="B112" s="187"/>
      <c r="C112" s="14" t="s">
        <v>164</v>
      </c>
      <c r="D112" s="15" t="s">
        <v>280</v>
      </c>
      <c r="E112" s="16">
        <v>59</v>
      </c>
    </row>
    <row r="113" spans="2:5" ht="20.100000000000001" customHeight="1" x14ac:dyDescent="0.25">
      <c r="B113" s="45"/>
      <c r="C113" s="32" t="s">
        <v>321</v>
      </c>
      <c r="D113" s="23" t="s">
        <v>268</v>
      </c>
      <c r="E113" s="25"/>
    </row>
    <row r="114" spans="2:5" ht="20.100000000000001" customHeight="1" x14ac:dyDescent="0.25">
      <c r="B114" s="44">
        <v>55</v>
      </c>
      <c r="C114" s="14" t="s">
        <v>166</v>
      </c>
      <c r="D114" s="15" t="s">
        <v>63</v>
      </c>
      <c r="E114" s="16">
        <v>60</v>
      </c>
    </row>
    <row r="115" spans="2:5" ht="20.100000000000001" customHeight="1" x14ac:dyDescent="0.25">
      <c r="B115" s="45"/>
      <c r="C115" s="32" t="s">
        <v>322</v>
      </c>
      <c r="D115" s="23" t="s">
        <v>269</v>
      </c>
      <c r="E115" s="25"/>
    </row>
    <row r="116" spans="2:5" ht="25.5" x14ac:dyDescent="0.25">
      <c r="B116" s="43">
        <v>56</v>
      </c>
      <c r="C116" s="14" t="s">
        <v>165</v>
      </c>
      <c r="D116" s="15" t="s">
        <v>64</v>
      </c>
      <c r="E116" s="16">
        <v>61</v>
      </c>
    </row>
    <row r="117" spans="2:5" ht="12.75" x14ac:dyDescent="0.25">
      <c r="B117" s="44">
        <v>57</v>
      </c>
      <c r="C117" s="14" t="s">
        <v>167</v>
      </c>
      <c r="D117" s="15" t="s">
        <v>65</v>
      </c>
      <c r="E117" s="16">
        <v>62</v>
      </c>
    </row>
    <row r="118" spans="2:5" ht="25.5" x14ac:dyDescent="0.25">
      <c r="B118" s="43">
        <v>58</v>
      </c>
      <c r="C118" s="14" t="s">
        <v>168</v>
      </c>
      <c r="D118" s="15" t="s">
        <v>281</v>
      </c>
      <c r="E118" s="16">
        <v>63</v>
      </c>
    </row>
    <row r="119" spans="2:5" ht="20.100000000000001" customHeight="1" x14ac:dyDescent="0.25">
      <c r="B119" s="46"/>
      <c r="C119" s="30" t="s">
        <v>272</v>
      </c>
      <c r="D119" s="31"/>
      <c r="E119" s="22"/>
    </row>
    <row r="120" spans="2:5" ht="25.5" x14ac:dyDescent="0.25">
      <c r="B120" s="188">
        <v>59</v>
      </c>
      <c r="C120" s="33" t="s">
        <v>170</v>
      </c>
      <c r="D120" s="15" t="s">
        <v>66</v>
      </c>
      <c r="E120" s="16">
        <v>64</v>
      </c>
    </row>
    <row r="121" spans="2:5" ht="51" x14ac:dyDescent="0.25">
      <c r="B121" s="188"/>
      <c r="C121" s="33" t="s">
        <v>173</v>
      </c>
      <c r="D121" s="15" t="s">
        <v>171</v>
      </c>
      <c r="E121" s="16">
        <v>64</v>
      </c>
    </row>
    <row r="122" spans="2:5" ht="25.5" x14ac:dyDescent="0.25">
      <c r="B122" s="188"/>
      <c r="C122" s="33" t="s">
        <v>169</v>
      </c>
      <c r="D122" s="15" t="s">
        <v>67</v>
      </c>
      <c r="E122" s="16">
        <v>64</v>
      </c>
    </row>
    <row r="123" spans="2:5" ht="51" x14ac:dyDescent="0.25">
      <c r="B123" s="188"/>
      <c r="C123" s="33" t="s">
        <v>176</v>
      </c>
      <c r="D123" s="15" t="s">
        <v>68</v>
      </c>
      <c r="E123" s="16">
        <v>64</v>
      </c>
    </row>
    <row r="124" spans="2:5" ht="38.25" x14ac:dyDescent="0.25">
      <c r="B124" s="188"/>
      <c r="C124" s="33" t="s">
        <v>177</v>
      </c>
      <c r="D124" s="15" t="s">
        <v>69</v>
      </c>
      <c r="E124" s="16">
        <v>64</v>
      </c>
    </row>
    <row r="125" spans="2:5" ht="89.25" x14ac:dyDescent="0.25">
      <c r="B125" s="187">
        <v>60</v>
      </c>
      <c r="C125" s="33" t="s">
        <v>178</v>
      </c>
      <c r="D125" s="15" t="s">
        <v>70</v>
      </c>
      <c r="E125" s="16">
        <v>65</v>
      </c>
    </row>
    <row r="126" spans="2:5" ht="25.5" x14ac:dyDescent="0.25">
      <c r="B126" s="187"/>
      <c r="C126" s="33" t="s">
        <v>175</v>
      </c>
      <c r="D126" s="15" t="s">
        <v>274</v>
      </c>
      <c r="E126" s="16">
        <v>65</v>
      </c>
    </row>
    <row r="127" spans="2:5" ht="25.5" x14ac:dyDescent="0.25">
      <c r="B127" s="187"/>
      <c r="C127" s="33" t="s">
        <v>172</v>
      </c>
      <c r="D127" s="15" t="s">
        <v>71</v>
      </c>
      <c r="E127" s="16">
        <v>65</v>
      </c>
    </row>
    <row r="128" spans="2:5" ht="25.5" x14ac:dyDescent="0.25">
      <c r="B128" s="187"/>
      <c r="C128" s="33" t="s">
        <v>174</v>
      </c>
      <c r="D128" s="15" t="s">
        <v>72</v>
      </c>
      <c r="E128" s="16">
        <v>65</v>
      </c>
    </row>
    <row r="129" spans="2:5" ht="25.5" x14ac:dyDescent="0.25">
      <c r="B129" s="187"/>
      <c r="C129" s="33" t="s">
        <v>179</v>
      </c>
      <c r="D129" s="15" t="s">
        <v>73</v>
      </c>
      <c r="E129" s="16">
        <v>65</v>
      </c>
    </row>
    <row r="130" spans="2:5" ht="51" x14ac:dyDescent="0.25">
      <c r="B130" s="187"/>
      <c r="C130" s="33" t="s">
        <v>180</v>
      </c>
      <c r="D130" s="15" t="s">
        <v>74</v>
      </c>
      <c r="E130" s="16">
        <v>65</v>
      </c>
    </row>
    <row r="131" spans="2:5" ht="17.100000000000001" customHeight="1" x14ac:dyDescent="0.25">
      <c r="B131" s="187"/>
      <c r="C131" s="33" t="s">
        <v>181</v>
      </c>
      <c r="D131" s="15" t="s">
        <v>75</v>
      </c>
      <c r="E131" s="16">
        <v>65</v>
      </c>
    </row>
    <row r="132" spans="2:5" ht="20.100000000000001" customHeight="1" x14ac:dyDescent="0.25">
      <c r="B132" s="49"/>
    </row>
    <row r="133" spans="2:5" ht="20.100000000000001" customHeight="1" x14ac:dyDescent="0.25">
      <c r="B133" s="49"/>
    </row>
    <row r="134" spans="2:5" ht="20.100000000000001" customHeight="1" x14ac:dyDescent="0.25">
      <c r="B134" s="49"/>
    </row>
    <row r="135" spans="2:5" ht="20.100000000000001" customHeight="1" x14ac:dyDescent="0.25">
      <c r="B135" s="49"/>
    </row>
    <row r="136" spans="2:5" ht="20.100000000000001" customHeight="1" x14ac:dyDescent="0.25">
      <c r="B136" s="49"/>
    </row>
    <row r="137" spans="2:5" ht="20.100000000000001" customHeight="1" x14ac:dyDescent="0.25">
      <c r="B137" s="49"/>
    </row>
    <row r="138" spans="2:5" ht="20.100000000000001" customHeight="1" x14ac:dyDescent="0.25">
      <c r="B138" s="49"/>
    </row>
    <row r="139" spans="2:5" ht="20.100000000000001" customHeight="1" x14ac:dyDescent="0.25">
      <c r="B139" s="49"/>
    </row>
    <row r="140" spans="2:5" ht="20.100000000000001" customHeight="1" x14ac:dyDescent="0.25">
      <c r="B140" s="49"/>
    </row>
    <row r="141" spans="2:5" ht="20.100000000000001" customHeight="1" x14ac:dyDescent="0.25">
      <c r="B141" s="49"/>
    </row>
    <row r="142" spans="2:5" ht="20.100000000000001" customHeight="1" x14ac:dyDescent="0.25">
      <c r="B142" s="49"/>
    </row>
    <row r="143" spans="2:5" ht="20.100000000000001" customHeight="1" x14ac:dyDescent="0.25">
      <c r="B143" s="49"/>
    </row>
    <row r="144" spans="2:5" ht="20.100000000000001" customHeight="1" x14ac:dyDescent="0.25">
      <c r="B144" s="49"/>
    </row>
    <row r="145" spans="2:2" ht="20.100000000000001" customHeight="1" x14ac:dyDescent="0.25">
      <c r="B145" s="49"/>
    </row>
    <row r="146" spans="2:2" ht="20.100000000000001" customHeight="1" x14ac:dyDescent="0.25">
      <c r="B146" s="49"/>
    </row>
    <row r="147" spans="2:2" ht="20.100000000000001" customHeight="1" x14ac:dyDescent="0.25">
      <c r="B147" s="49"/>
    </row>
    <row r="148" spans="2:2" ht="20.100000000000001" customHeight="1" x14ac:dyDescent="0.25">
      <c r="B148" s="49"/>
    </row>
    <row r="149" spans="2:2" ht="20.100000000000001" customHeight="1" x14ac:dyDescent="0.25">
      <c r="B149" s="49"/>
    </row>
    <row r="150" spans="2:2" ht="20.100000000000001" customHeight="1" x14ac:dyDescent="0.25">
      <c r="B150" s="49"/>
    </row>
    <row r="151" spans="2:2" ht="20.100000000000001" customHeight="1" x14ac:dyDescent="0.25">
      <c r="B151" s="49"/>
    </row>
    <row r="152" spans="2:2" ht="20.100000000000001" customHeight="1" x14ac:dyDescent="0.25">
      <c r="B152" s="49"/>
    </row>
    <row r="153" spans="2:2" ht="20.100000000000001" customHeight="1" x14ac:dyDescent="0.25">
      <c r="B153" s="49"/>
    </row>
    <row r="154" spans="2:2" ht="20.100000000000001" customHeight="1" x14ac:dyDescent="0.25">
      <c r="B154" s="49"/>
    </row>
    <row r="155" spans="2:2" ht="20.100000000000001" customHeight="1" x14ac:dyDescent="0.25">
      <c r="B155" s="49"/>
    </row>
    <row r="156" spans="2:2" ht="20.100000000000001" customHeight="1" x14ac:dyDescent="0.25">
      <c r="B156" s="49"/>
    </row>
    <row r="157" spans="2:2" ht="20.100000000000001" customHeight="1" x14ac:dyDescent="0.25">
      <c r="B157" s="49"/>
    </row>
    <row r="158" spans="2:2" ht="20.100000000000001" customHeight="1" x14ac:dyDescent="0.25">
      <c r="B158" s="49"/>
    </row>
    <row r="159" spans="2:2" ht="20.100000000000001" customHeight="1" x14ac:dyDescent="0.25">
      <c r="B159" s="49"/>
    </row>
    <row r="160" spans="2:2" ht="20.100000000000001" customHeight="1" x14ac:dyDescent="0.25">
      <c r="B160" s="49"/>
    </row>
    <row r="161" spans="2:2" ht="20.100000000000001" customHeight="1" x14ac:dyDescent="0.25">
      <c r="B161" s="49"/>
    </row>
    <row r="162" spans="2:2" ht="20.100000000000001" customHeight="1" x14ac:dyDescent="0.25">
      <c r="B162" s="49"/>
    </row>
  </sheetData>
  <sheetProtection algorithmName="SHA-512" hashValue="oPO2cynMCqaRyI+rCQ1FIzbugXa3l5mA4oBFFTdZCyuiQcE9QYjWU6fkjFdGlvhhAgQV1DU4wYqo/TsQuyHMDA==" saltValue="um72HPu1xuHYBOFsKvKjCg==" spinCount="100000" sheet="1" objects="1" scenarios="1"/>
  <mergeCells count="18">
    <mergeCell ref="B44:B46"/>
    <mergeCell ref="B5:B6"/>
    <mergeCell ref="B14:B15"/>
    <mergeCell ref="B19:B23"/>
    <mergeCell ref="B34:B36"/>
    <mergeCell ref="B37:B39"/>
    <mergeCell ref="B125:B131"/>
    <mergeCell ref="B47:B50"/>
    <mergeCell ref="B52:B56"/>
    <mergeCell ref="B66:B68"/>
    <mergeCell ref="B75:B76"/>
    <mergeCell ref="B77:B83"/>
    <mergeCell ref="B86:B90"/>
    <mergeCell ref="B93:B94"/>
    <mergeCell ref="B96:B98"/>
    <mergeCell ref="B104:B107"/>
    <mergeCell ref="B110:B112"/>
    <mergeCell ref="B120:B1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E08D-A006-4B15-9927-7CE6F4964D29}">
  <sheetPr>
    <tabColor theme="7" tint="0.39997558519241921"/>
  </sheetPr>
  <dimension ref="A1:H83"/>
  <sheetViews>
    <sheetView showGridLines="0" zoomScale="120" zoomScaleNormal="120" workbookViewId="0">
      <selection activeCell="N5" sqref="N5"/>
    </sheetView>
  </sheetViews>
  <sheetFormatPr defaultColWidth="9.140625" defaultRowHeight="15" x14ac:dyDescent="0.25"/>
  <cols>
    <col min="1" max="1" width="7.140625" style="133" customWidth="1"/>
    <col min="2" max="2" width="7.140625" style="134" customWidth="1"/>
    <col min="3" max="16384" width="9.140625" style="134"/>
  </cols>
  <sheetData>
    <row r="1" spans="3:7" ht="20.100000000000001" customHeight="1" x14ac:dyDescent="0.25"/>
    <row r="2" spans="3:7" ht="20.100000000000001" customHeight="1" x14ac:dyDescent="0.25">
      <c r="C2" s="140" t="s">
        <v>330</v>
      </c>
    </row>
    <row r="3" spans="3:7" ht="20.100000000000001" customHeight="1" x14ac:dyDescent="0.25"/>
    <row r="4" spans="3:7" ht="20.100000000000001" customHeight="1" x14ac:dyDescent="0.25">
      <c r="C4" s="134" t="s">
        <v>331</v>
      </c>
      <c r="G4" s="135"/>
    </row>
    <row r="5" spans="3:7" ht="20.100000000000001" customHeight="1" x14ac:dyDescent="0.25"/>
    <row r="6" spans="3:7" ht="20.100000000000001" customHeight="1" x14ac:dyDescent="0.25"/>
    <row r="7" spans="3:7" ht="20.100000000000001" customHeight="1" x14ac:dyDescent="0.25">
      <c r="C7" s="134" t="s">
        <v>332</v>
      </c>
    </row>
    <row r="8" spans="3:7" ht="20.100000000000001" customHeight="1" x14ac:dyDescent="0.25"/>
    <row r="9" spans="3:7" ht="20.100000000000001" customHeight="1" x14ac:dyDescent="0.25"/>
    <row r="10" spans="3:7" ht="20.100000000000001" customHeight="1" x14ac:dyDescent="0.25"/>
    <row r="11" spans="3:7" ht="20.100000000000001" customHeight="1" x14ac:dyDescent="0.25">
      <c r="C11" s="134" t="s">
        <v>333</v>
      </c>
    </row>
    <row r="12" spans="3:7" ht="20.100000000000001" customHeight="1" x14ac:dyDescent="0.25">
      <c r="C12" s="134" t="s">
        <v>334</v>
      </c>
    </row>
    <row r="13" spans="3:7" ht="20.100000000000001" customHeight="1" x14ac:dyDescent="0.25"/>
    <row r="14" spans="3:7" ht="20.100000000000001" customHeight="1" x14ac:dyDescent="0.25"/>
    <row r="15" spans="3:7" ht="20.100000000000001" customHeight="1" x14ac:dyDescent="0.25"/>
    <row r="16" spans="3:7" ht="20.100000000000001" customHeight="1" x14ac:dyDescent="0.25"/>
    <row r="17" spans="3:5" ht="20.100000000000001" customHeight="1" x14ac:dyDescent="0.25"/>
    <row r="18" spans="3:5" ht="20.100000000000001" customHeight="1" x14ac:dyDescent="0.25"/>
    <row r="19" spans="3:5" ht="20.100000000000001" customHeight="1" x14ac:dyDescent="0.25"/>
    <row r="20" spans="3:5" ht="20.100000000000001" customHeight="1" x14ac:dyDescent="0.25"/>
    <row r="21" spans="3:5" ht="20.100000000000001" customHeight="1" x14ac:dyDescent="0.25">
      <c r="C21" s="134" t="s">
        <v>340</v>
      </c>
    </row>
    <row r="22" spans="3:5" ht="20.100000000000001" customHeight="1" x14ac:dyDescent="0.25"/>
    <row r="23" spans="3:5" ht="20.100000000000001" customHeight="1" x14ac:dyDescent="0.25">
      <c r="C23" s="134" t="s">
        <v>335</v>
      </c>
    </row>
    <row r="24" spans="3:5" ht="20.100000000000001" customHeight="1" x14ac:dyDescent="0.25"/>
    <row r="25" spans="3:5" ht="20.100000000000001" customHeight="1" x14ac:dyDescent="0.25">
      <c r="C25" s="134" t="s">
        <v>336</v>
      </c>
    </row>
    <row r="26" spans="3:5" ht="20.100000000000001" customHeight="1" x14ac:dyDescent="0.25"/>
    <row r="27" spans="3:5" ht="20.100000000000001" customHeight="1" x14ac:dyDescent="0.25">
      <c r="D27" s="134" t="s">
        <v>337</v>
      </c>
      <c r="E27" s="134" t="s">
        <v>338</v>
      </c>
    </row>
    <row r="28" spans="3:5" ht="20.100000000000001" customHeight="1" x14ac:dyDescent="0.25"/>
    <row r="29" spans="3:5" ht="20.100000000000001" customHeight="1" x14ac:dyDescent="0.25"/>
    <row r="30" spans="3:5" ht="20.100000000000001" customHeight="1" x14ac:dyDescent="0.25"/>
    <row r="31" spans="3:5" ht="20.100000000000001" customHeight="1" x14ac:dyDescent="0.25"/>
    <row r="32" spans="3:5" ht="20.100000000000001" customHeight="1" x14ac:dyDescent="0.25"/>
    <row r="33" spans="3:8" ht="20.100000000000001" customHeight="1" x14ac:dyDescent="0.25"/>
    <row r="34" spans="3:8" ht="20.100000000000001" customHeight="1" x14ac:dyDescent="0.25"/>
    <row r="35" spans="3:8" ht="20.100000000000001" customHeight="1" x14ac:dyDescent="0.25"/>
    <row r="36" spans="3:8" ht="20.100000000000001" customHeight="1" x14ac:dyDescent="0.25">
      <c r="C36" s="134" t="s">
        <v>339</v>
      </c>
    </row>
    <row r="37" spans="3:8" ht="20.100000000000001" customHeight="1" x14ac:dyDescent="0.25"/>
    <row r="38" spans="3:8" ht="20.100000000000001" customHeight="1" x14ac:dyDescent="0.25">
      <c r="C38" s="134" t="s">
        <v>341</v>
      </c>
      <c r="H38" s="134" t="s">
        <v>342</v>
      </c>
    </row>
    <row r="39" spans="3:8" ht="20.100000000000001" customHeight="1" x14ac:dyDescent="0.25">
      <c r="D39" s="134" t="s">
        <v>344</v>
      </c>
    </row>
    <row r="40" spans="3:8" ht="20.100000000000001" customHeight="1" x14ac:dyDescent="0.25"/>
    <row r="41" spans="3:8" ht="20.100000000000001" customHeight="1" x14ac:dyDescent="0.25"/>
    <row r="42" spans="3:8" ht="20.100000000000001" customHeight="1" x14ac:dyDescent="0.25"/>
    <row r="43" spans="3:8" ht="20.100000000000001" customHeight="1" x14ac:dyDescent="0.25"/>
    <row r="44" spans="3:8" ht="20.100000000000001" customHeight="1" x14ac:dyDescent="0.25"/>
    <row r="45" spans="3:8" ht="20.100000000000001" customHeight="1" x14ac:dyDescent="0.25"/>
    <row r="46" spans="3:8" ht="20.100000000000001" customHeight="1" x14ac:dyDescent="0.25"/>
    <row r="47" spans="3:8" ht="20.100000000000001" customHeight="1" x14ac:dyDescent="0.25">
      <c r="C47" s="134" t="s">
        <v>343</v>
      </c>
    </row>
    <row r="48" spans="3:8" ht="20.100000000000001" customHeight="1" x14ac:dyDescent="0.25"/>
    <row r="49" spans="3:3" ht="20.100000000000001" customHeight="1" x14ac:dyDescent="0.25"/>
    <row r="50" spans="3:3" ht="20.100000000000001" customHeight="1" x14ac:dyDescent="0.25"/>
    <row r="51" spans="3:3" ht="20.100000000000001" customHeight="1" x14ac:dyDescent="0.25"/>
    <row r="52" spans="3:3" ht="20.100000000000001" customHeight="1" x14ac:dyDescent="0.25"/>
    <row r="53" spans="3:3" ht="20.100000000000001" customHeight="1" x14ac:dyDescent="0.25">
      <c r="C53" s="134" t="s">
        <v>345</v>
      </c>
    </row>
    <row r="54" spans="3:3" ht="20.100000000000001" customHeight="1" x14ac:dyDescent="0.25"/>
    <row r="55" spans="3:3" ht="20.100000000000001" customHeight="1" x14ac:dyDescent="0.25"/>
    <row r="56" spans="3:3" ht="20.100000000000001" customHeight="1" x14ac:dyDescent="0.25"/>
    <row r="57" spans="3:3" ht="20.100000000000001" customHeight="1" x14ac:dyDescent="0.25"/>
    <row r="58" spans="3:3" ht="20.100000000000001" customHeight="1" x14ac:dyDescent="0.25">
      <c r="C58" s="134" t="s">
        <v>346</v>
      </c>
    </row>
    <row r="59" spans="3:3" ht="20.100000000000001" customHeight="1" x14ac:dyDescent="0.25"/>
    <row r="60" spans="3:3" ht="20.100000000000001" customHeight="1" x14ac:dyDescent="0.25"/>
    <row r="61" spans="3:3" ht="20.100000000000001" customHeight="1" x14ac:dyDescent="0.25"/>
    <row r="62" spans="3:3" ht="20.100000000000001" customHeight="1" x14ac:dyDescent="0.25"/>
    <row r="63" spans="3:3" ht="20.100000000000001" customHeight="1" x14ac:dyDescent="0.25"/>
    <row r="64" spans="3:3" ht="20.100000000000001" customHeight="1" x14ac:dyDescent="0.25"/>
    <row r="65" spans="3:3" ht="20.100000000000001" customHeight="1" x14ac:dyDescent="0.25"/>
    <row r="66" spans="3:3" ht="20.100000000000001" customHeight="1" x14ac:dyDescent="0.25"/>
    <row r="67" spans="3:3" ht="20.100000000000001" customHeight="1" x14ac:dyDescent="0.25"/>
    <row r="68" spans="3:3" ht="20.100000000000001" customHeight="1" x14ac:dyDescent="0.25">
      <c r="C68" s="134" t="s">
        <v>347</v>
      </c>
    </row>
    <row r="69" spans="3:3" ht="20.100000000000001" customHeight="1" x14ac:dyDescent="0.25"/>
    <row r="70" spans="3:3" ht="20.100000000000001" customHeight="1" x14ac:dyDescent="0.25"/>
    <row r="71" spans="3:3" ht="20.100000000000001" customHeight="1" x14ac:dyDescent="0.25">
      <c r="C71" s="134" t="s">
        <v>348</v>
      </c>
    </row>
    <row r="72" spans="3:3" ht="20.100000000000001" customHeight="1" x14ac:dyDescent="0.25"/>
    <row r="73" spans="3:3" ht="20.100000000000001" customHeight="1" x14ac:dyDescent="0.25">
      <c r="C73" s="134" t="s">
        <v>349</v>
      </c>
    </row>
    <row r="74" spans="3:3" ht="20.100000000000001" customHeight="1" x14ac:dyDescent="0.25"/>
    <row r="75" spans="3:3" ht="20.100000000000001" customHeight="1" x14ac:dyDescent="0.25">
      <c r="C75" s="134" t="s">
        <v>350</v>
      </c>
    </row>
    <row r="76" spans="3:3" ht="20.100000000000001" customHeight="1" x14ac:dyDescent="0.25">
      <c r="C76" s="134" t="s">
        <v>351</v>
      </c>
    </row>
    <row r="77" spans="3:3" ht="20.100000000000001" customHeight="1" x14ac:dyDescent="0.25"/>
    <row r="78" spans="3:3" ht="20.100000000000001" customHeight="1" x14ac:dyDescent="0.25"/>
    <row r="79" spans="3:3" ht="20.100000000000001" customHeight="1" x14ac:dyDescent="0.25">
      <c r="C79" s="134" t="s">
        <v>352</v>
      </c>
    </row>
    <row r="80" spans="3:3" ht="20.100000000000001" customHeight="1" x14ac:dyDescent="0.25"/>
    <row r="81" spans="4:5" ht="20.100000000000001" customHeight="1" x14ac:dyDescent="0.25">
      <c r="D81" s="133" t="s">
        <v>353</v>
      </c>
      <c r="E81" s="134" t="s">
        <v>354</v>
      </c>
    </row>
    <row r="82" spans="4:5" ht="20.100000000000001" customHeight="1" x14ac:dyDescent="0.25">
      <c r="D82" s="133" t="s">
        <v>355</v>
      </c>
      <c r="E82" s="134" t="s">
        <v>356</v>
      </c>
    </row>
    <row r="83" spans="4:5" ht="20.100000000000001" customHeight="1" x14ac:dyDescent="0.25"/>
  </sheetData>
  <sheetProtection algorithmName="SHA-512" hashValue="sP6a3/OIYBU7KxW9SDFvior4KPbg51bdV33Kj47CNL/ZUpl1/yko61w3hC7zFcHf6pIAM2YeTjqsncl1ns3Ccg==" saltValue="+8T3O1gjWhq+9AVXDqJ3dw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AAA4-4A1D-467A-A7F5-81C63AAF4FF3}">
  <dimension ref="A1:S9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109375" defaultRowHeight="12.75" x14ac:dyDescent="0.2"/>
  <cols>
    <col min="1" max="13" width="8.7109375" style="3"/>
    <col min="14" max="19" width="8.7109375" style="2"/>
    <col min="20" max="16384" width="8.7109375" style="3"/>
  </cols>
  <sheetData>
    <row r="1" spans="1:19" s="7" customFormat="1" ht="20.100000000000001" customHeight="1" x14ac:dyDescent="0.25">
      <c r="A1" s="4" t="s">
        <v>193</v>
      </c>
      <c r="B1" s="7" t="s">
        <v>304</v>
      </c>
      <c r="C1" s="7" t="s">
        <v>303</v>
      </c>
      <c r="D1" s="7" t="s">
        <v>304</v>
      </c>
      <c r="E1" s="7" t="s">
        <v>303</v>
      </c>
      <c r="F1" s="7" t="s">
        <v>304</v>
      </c>
      <c r="G1" s="7" t="s">
        <v>303</v>
      </c>
      <c r="H1" s="7" t="s">
        <v>304</v>
      </c>
      <c r="I1" s="7" t="s">
        <v>303</v>
      </c>
      <c r="J1" s="7" t="s">
        <v>304</v>
      </c>
      <c r="K1" s="7" t="s">
        <v>303</v>
      </c>
      <c r="L1" s="7" t="s">
        <v>304</v>
      </c>
      <c r="M1" s="7" t="s">
        <v>303</v>
      </c>
      <c r="N1" s="1"/>
      <c r="O1" s="1"/>
      <c r="P1" s="1"/>
      <c r="Q1" s="1"/>
      <c r="R1" s="1"/>
      <c r="S1" s="1"/>
    </row>
    <row r="2" spans="1:19" s="7" customFormat="1" ht="20.100000000000001" customHeight="1" x14ac:dyDescent="0.25">
      <c r="A2" s="5">
        <v>1</v>
      </c>
      <c r="B2" s="8" t="s">
        <v>77</v>
      </c>
      <c r="C2" s="7" t="s">
        <v>0</v>
      </c>
      <c r="D2" s="8" t="s">
        <v>78</v>
      </c>
      <c r="E2" s="7" t="s">
        <v>1</v>
      </c>
      <c r="N2" s="1"/>
      <c r="O2" s="1"/>
      <c r="P2" s="1"/>
      <c r="Q2" s="1"/>
      <c r="R2" s="1"/>
      <c r="S2" s="1"/>
    </row>
    <row r="3" spans="1:19" s="7" customFormat="1" ht="20.100000000000001" customHeight="1" x14ac:dyDescent="0.25">
      <c r="A3" s="6">
        <v>2</v>
      </c>
      <c r="B3" s="8" t="s">
        <v>80</v>
      </c>
      <c r="C3" s="7" t="s">
        <v>249</v>
      </c>
      <c r="N3" s="1"/>
      <c r="O3" s="1"/>
      <c r="P3" s="1"/>
      <c r="Q3" s="1"/>
      <c r="R3" s="1"/>
      <c r="S3" s="1"/>
    </row>
    <row r="4" spans="1:19" s="7" customFormat="1" ht="20.100000000000001" customHeight="1" x14ac:dyDescent="0.25">
      <c r="A4" s="5">
        <v>3</v>
      </c>
      <c r="B4" s="8" t="s">
        <v>79</v>
      </c>
      <c r="C4" s="7" t="s">
        <v>2</v>
      </c>
      <c r="N4" s="1"/>
      <c r="O4" s="1"/>
      <c r="P4" s="1"/>
      <c r="Q4" s="1"/>
      <c r="R4" s="1"/>
      <c r="S4" s="1"/>
    </row>
    <row r="5" spans="1:19" s="7" customFormat="1" ht="20.100000000000001" customHeight="1" x14ac:dyDescent="0.25">
      <c r="A5" s="6">
        <v>4</v>
      </c>
      <c r="B5" s="8" t="s">
        <v>82</v>
      </c>
      <c r="C5" s="7" t="s">
        <v>3</v>
      </c>
      <c r="N5" s="1"/>
      <c r="O5" s="1"/>
      <c r="P5" s="1"/>
      <c r="Q5" s="1"/>
      <c r="R5" s="1"/>
      <c r="S5" s="1"/>
    </row>
    <row r="6" spans="1:19" s="7" customFormat="1" ht="20.100000000000001" customHeight="1" x14ac:dyDescent="0.25">
      <c r="A6" s="5">
        <v>5</v>
      </c>
      <c r="B6" s="8" t="s">
        <v>81</v>
      </c>
      <c r="C6" s="7" t="s">
        <v>4</v>
      </c>
      <c r="N6" s="1"/>
      <c r="O6" s="1"/>
      <c r="P6" s="1"/>
      <c r="Q6" s="1"/>
      <c r="R6" s="1"/>
      <c r="S6" s="1"/>
    </row>
    <row r="7" spans="1:19" s="7" customFormat="1" ht="20.100000000000001" customHeight="1" x14ac:dyDescent="0.25">
      <c r="A7" s="6">
        <v>6</v>
      </c>
      <c r="B7" s="8" t="s">
        <v>83</v>
      </c>
      <c r="C7" s="7" t="s">
        <v>255</v>
      </c>
      <c r="N7" s="1"/>
      <c r="O7" s="1"/>
      <c r="P7" s="1"/>
      <c r="Q7" s="1"/>
      <c r="R7" s="1"/>
      <c r="S7" s="1"/>
    </row>
    <row r="8" spans="1:19" s="7" customFormat="1" ht="20.100000000000001" customHeight="1" x14ac:dyDescent="0.25">
      <c r="A8" s="5">
        <v>7</v>
      </c>
      <c r="B8" s="8" t="s">
        <v>84</v>
      </c>
      <c r="C8" s="7" t="s">
        <v>201</v>
      </c>
      <c r="D8" s="8" t="s">
        <v>86</v>
      </c>
      <c r="E8" s="7" t="s">
        <v>282</v>
      </c>
      <c r="N8" s="1"/>
      <c r="O8" s="1"/>
      <c r="P8" s="1"/>
      <c r="Q8" s="1"/>
      <c r="R8" s="1"/>
      <c r="S8" s="1"/>
    </row>
    <row r="9" spans="1:19" s="7" customFormat="1" ht="20.100000000000001" customHeight="1" x14ac:dyDescent="0.25">
      <c r="A9" s="6">
        <v>8</v>
      </c>
      <c r="B9" s="8" t="s">
        <v>88</v>
      </c>
      <c r="C9" s="7" t="s">
        <v>5</v>
      </c>
      <c r="N9" s="1"/>
      <c r="O9" s="1"/>
      <c r="P9" s="1"/>
      <c r="Q9" s="1"/>
      <c r="R9" s="1"/>
      <c r="S9" s="1"/>
    </row>
    <row r="10" spans="1:19" s="7" customFormat="1" ht="20.100000000000001" customHeight="1" x14ac:dyDescent="0.25">
      <c r="A10" s="5">
        <v>9</v>
      </c>
      <c r="B10" s="7" t="s">
        <v>90</v>
      </c>
      <c r="C10" s="7" t="s">
        <v>257</v>
      </c>
      <c r="N10" s="1"/>
      <c r="O10" s="1"/>
      <c r="P10" s="1"/>
      <c r="Q10" s="1"/>
      <c r="R10" s="1"/>
      <c r="S10" s="1"/>
    </row>
    <row r="11" spans="1:19" s="7" customFormat="1" ht="20.100000000000001" customHeight="1" x14ac:dyDescent="0.25">
      <c r="A11" s="6">
        <v>10</v>
      </c>
      <c r="B11" s="7" t="s">
        <v>92</v>
      </c>
      <c r="C11" s="7" t="s">
        <v>6</v>
      </c>
      <c r="N11" s="1"/>
      <c r="O11" s="1"/>
      <c r="P11" s="1"/>
      <c r="Q11" s="1"/>
      <c r="R11" s="1"/>
      <c r="S11" s="1"/>
    </row>
    <row r="12" spans="1:19" s="7" customFormat="1" ht="20.100000000000001" customHeight="1" x14ac:dyDescent="0.25">
      <c r="A12" s="5">
        <v>11</v>
      </c>
      <c r="B12" s="7" t="s">
        <v>94</v>
      </c>
      <c r="C12" s="7" t="s">
        <v>7</v>
      </c>
      <c r="D12" s="7" t="s">
        <v>284</v>
      </c>
      <c r="E12" s="7" t="s">
        <v>283</v>
      </c>
      <c r="F12" s="7" t="s">
        <v>285</v>
      </c>
      <c r="G12" s="7" t="s">
        <v>288</v>
      </c>
      <c r="H12" s="7" t="s">
        <v>286</v>
      </c>
      <c r="I12" s="7" t="s">
        <v>289</v>
      </c>
      <c r="J12" s="7" t="s">
        <v>287</v>
      </c>
      <c r="K12" s="7" t="s">
        <v>290</v>
      </c>
      <c r="N12" s="1"/>
      <c r="O12" s="1"/>
      <c r="P12" s="1"/>
      <c r="Q12" s="1"/>
      <c r="R12" s="1"/>
      <c r="S12" s="1"/>
    </row>
    <row r="13" spans="1:19" s="7" customFormat="1" ht="20.100000000000001" customHeight="1" x14ac:dyDescent="0.25">
      <c r="A13" s="6">
        <v>12</v>
      </c>
      <c r="B13" s="7" t="s">
        <v>96</v>
      </c>
      <c r="C13" s="7" t="s">
        <v>258</v>
      </c>
      <c r="N13" s="1"/>
      <c r="O13" s="1"/>
      <c r="P13" s="1"/>
      <c r="Q13" s="1"/>
      <c r="R13" s="1"/>
      <c r="S13" s="1"/>
    </row>
    <row r="14" spans="1:19" s="7" customFormat="1" ht="20.100000000000001" customHeight="1" x14ac:dyDescent="0.25">
      <c r="A14" s="5">
        <v>13</v>
      </c>
      <c r="B14" s="7" t="s">
        <v>98</v>
      </c>
      <c r="C14" s="7" t="s">
        <v>259</v>
      </c>
      <c r="N14" s="1"/>
      <c r="O14" s="1"/>
      <c r="P14" s="1"/>
      <c r="Q14" s="1"/>
      <c r="R14" s="1"/>
      <c r="S14" s="1"/>
    </row>
    <row r="15" spans="1:19" s="7" customFormat="1" ht="20.100000000000001" customHeight="1" x14ac:dyDescent="0.25">
      <c r="A15" s="6">
        <v>14</v>
      </c>
      <c r="B15" s="7" t="s">
        <v>100</v>
      </c>
      <c r="C15" s="7" t="s">
        <v>9</v>
      </c>
      <c r="N15" s="1"/>
      <c r="O15" s="1"/>
      <c r="P15" s="1"/>
      <c r="Q15" s="1"/>
      <c r="R15" s="1"/>
      <c r="S15" s="1"/>
    </row>
    <row r="16" spans="1:19" s="7" customFormat="1" ht="20.100000000000001" customHeight="1" x14ac:dyDescent="0.25">
      <c r="A16" s="5">
        <v>15</v>
      </c>
      <c r="B16" s="7" t="s">
        <v>89</v>
      </c>
      <c r="C16" s="7" t="s">
        <v>10</v>
      </c>
      <c r="N16" s="1"/>
      <c r="O16" s="1"/>
      <c r="P16" s="1"/>
      <c r="Q16" s="1"/>
      <c r="R16" s="1"/>
      <c r="S16" s="1"/>
    </row>
    <row r="17" spans="1:19" s="7" customFormat="1" ht="20.100000000000001" customHeight="1" x14ac:dyDescent="0.25">
      <c r="A17" s="6">
        <v>16</v>
      </c>
      <c r="B17" s="7" t="s">
        <v>99</v>
      </c>
      <c r="C17" s="7" t="s">
        <v>11</v>
      </c>
      <c r="N17" s="1"/>
      <c r="O17" s="1"/>
      <c r="P17" s="1"/>
      <c r="Q17" s="1"/>
      <c r="R17" s="1"/>
      <c r="S17" s="1"/>
    </row>
    <row r="18" spans="1:19" s="7" customFormat="1" ht="20.100000000000001" customHeight="1" x14ac:dyDescent="0.25">
      <c r="A18" s="5">
        <v>17</v>
      </c>
      <c r="B18" s="7" t="s">
        <v>95</v>
      </c>
      <c r="C18" s="7" t="s">
        <v>12</v>
      </c>
      <c r="N18" s="1"/>
      <c r="O18" s="1"/>
      <c r="P18" s="1"/>
      <c r="Q18" s="1"/>
      <c r="R18" s="1"/>
      <c r="S18" s="1"/>
    </row>
    <row r="19" spans="1:19" s="7" customFormat="1" ht="20.100000000000001" customHeight="1" x14ac:dyDescent="0.25">
      <c r="A19" s="6">
        <v>18</v>
      </c>
      <c r="B19" s="7" t="s">
        <v>97</v>
      </c>
      <c r="C19" s="7" t="s">
        <v>13</v>
      </c>
      <c r="N19" s="1"/>
      <c r="O19" s="1"/>
      <c r="P19" s="1"/>
      <c r="Q19" s="1"/>
      <c r="R19" s="1"/>
      <c r="S19" s="1"/>
    </row>
    <row r="20" spans="1:19" s="7" customFormat="1" ht="20.100000000000001" customHeight="1" x14ac:dyDescent="0.25">
      <c r="A20" s="5">
        <v>19</v>
      </c>
      <c r="B20" s="7" t="s">
        <v>91</v>
      </c>
      <c r="C20" s="7" t="s">
        <v>14</v>
      </c>
      <c r="N20" s="1"/>
      <c r="O20" s="1"/>
      <c r="P20" s="1"/>
      <c r="Q20" s="1"/>
      <c r="R20" s="1"/>
      <c r="S20" s="1"/>
    </row>
    <row r="21" spans="1:19" s="7" customFormat="1" ht="20.100000000000001" customHeight="1" x14ac:dyDescent="0.25">
      <c r="A21" s="6">
        <v>20</v>
      </c>
      <c r="B21" s="7" t="s">
        <v>85</v>
      </c>
      <c r="C21" s="7" t="s">
        <v>15</v>
      </c>
      <c r="N21" s="1"/>
      <c r="O21" s="1"/>
      <c r="P21" s="1"/>
      <c r="Q21" s="1"/>
      <c r="R21" s="1"/>
      <c r="S21" s="1"/>
    </row>
    <row r="22" spans="1:19" s="7" customFormat="1" ht="20.100000000000001" customHeight="1" x14ac:dyDescent="0.25">
      <c r="A22" s="5">
        <v>21</v>
      </c>
      <c r="B22" s="7" t="s">
        <v>93</v>
      </c>
      <c r="C22" s="7" t="s">
        <v>16</v>
      </c>
      <c r="N22" s="1"/>
      <c r="O22" s="1"/>
      <c r="P22" s="1"/>
      <c r="Q22" s="1"/>
      <c r="R22" s="1"/>
      <c r="S22" s="1"/>
    </row>
    <row r="23" spans="1:19" s="7" customFormat="1" ht="20.100000000000001" customHeight="1" x14ac:dyDescent="0.25">
      <c r="A23" s="6">
        <v>22</v>
      </c>
      <c r="B23" s="7" t="s">
        <v>103</v>
      </c>
      <c r="C23" s="7" t="s">
        <v>17</v>
      </c>
      <c r="D23" s="7" t="s">
        <v>105</v>
      </c>
      <c r="E23" s="7" t="s">
        <v>104</v>
      </c>
      <c r="F23" s="7" t="s">
        <v>106</v>
      </c>
      <c r="G23" s="7" t="s">
        <v>18</v>
      </c>
      <c r="N23" s="1"/>
      <c r="O23" s="1"/>
      <c r="P23" s="1"/>
      <c r="Q23" s="1"/>
      <c r="R23" s="1"/>
      <c r="S23" s="1"/>
    </row>
    <row r="24" spans="1:19" s="7" customFormat="1" ht="20.100000000000001" customHeight="1" x14ac:dyDescent="0.25">
      <c r="A24" s="5">
        <v>23</v>
      </c>
      <c r="B24" s="7" t="s">
        <v>107</v>
      </c>
      <c r="C24" s="7" t="s">
        <v>19</v>
      </c>
      <c r="D24" s="7" t="s">
        <v>108</v>
      </c>
      <c r="E24" s="7" t="s">
        <v>20</v>
      </c>
      <c r="F24" s="7" t="s">
        <v>87</v>
      </c>
      <c r="G24" s="7" t="s">
        <v>21</v>
      </c>
      <c r="N24" s="1"/>
      <c r="O24" s="1"/>
      <c r="P24" s="1"/>
      <c r="Q24" s="1"/>
      <c r="R24" s="1"/>
      <c r="S24" s="1"/>
    </row>
    <row r="25" spans="1:19" s="7" customFormat="1" ht="20.100000000000001" customHeight="1" x14ac:dyDescent="0.25">
      <c r="A25" s="6">
        <v>24</v>
      </c>
      <c r="B25" s="7" t="s">
        <v>102</v>
      </c>
      <c r="C25" s="7" t="s">
        <v>109</v>
      </c>
      <c r="N25" s="1"/>
      <c r="O25" s="1"/>
      <c r="P25" s="1"/>
      <c r="Q25" s="1"/>
      <c r="R25" s="1"/>
      <c r="S25" s="1"/>
    </row>
    <row r="26" spans="1:19" s="7" customFormat="1" ht="20.100000000000001" customHeight="1" x14ac:dyDescent="0.25">
      <c r="A26" s="5">
        <v>25</v>
      </c>
      <c r="B26" s="7" t="s">
        <v>101</v>
      </c>
      <c r="C26" s="7" t="s">
        <v>22</v>
      </c>
      <c r="N26" s="1"/>
      <c r="O26" s="1"/>
      <c r="P26" s="1"/>
      <c r="Q26" s="1"/>
      <c r="R26" s="1"/>
      <c r="S26" s="1"/>
    </row>
    <row r="27" spans="1:19" s="7" customFormat="1" ht="20.100000000000001" customHeight="1" x14ac:dyDescent="0.25">
      <c r="A27" s="6">
        <v>26</v>
      </c>
      <c r="B27" s="7" t="s">
        <v>111</v>
      </c>
      <c r="C27" s="7" t="s">
        <v>23</v>
      </c>
      <c r="D27" s="7" t="s">
        <v>113</v>
      </c>
      <c r="E27" s="7" t="s">
        <v>24</v>
      </c>
      <c r="F27" s="7" t="s">
        <v>115</v>
      </c>
      <c r="G27" s="7" t="s">
        <v>25</v>
      </c>
      <c r="N27" s="1"/>
      <c r="O27" s="1"/>
      <c r="P27" s="1"/>
      <c r="Q27" s="1"/>
      <c r="R27" s="1"/>
      <c r="S27" s="1"/>
    </row>
    <row r="28" spans="1:19" s="7" customFormat="1" ht="20.100000000000001" customHeight="1" x14ac:dyDescent="0.25">
      <c r="A28" s="5">
        <v>27</v>
      </c>
      <c r="B28" s="7" t="s">
        <v>117</v>
      </c>
      <c r="C28" s="7" t="s">
        <v>116</v>
      </c>
      <c r="D28" s="7" t="s">
        <v>110</v>
      </c>
      <c r="E28" s="7" t="s">
        <v>26</v>
      </c>
      <c r="F28" s="7" t="s">
        <v>112</v>
      </c>
      <c r="G28" s="7" t="s">
        <v>27</v>
      </c>
      <c r="H28" s="7" t="s">
        <v>114</v>
      </c>
      <c r="I28" s="7" t="s">
        <v>270</v>
      </c>
      <c r="N28" s="1"/>
      <c r="O28" s="1"/>
      <c r="P28" s="1"/>
      <c r="Q28" s="1"/>
      <c r="R28" s="1"/>
      <c r="S28" s="1"/>
    </row>
    <row r="29" spans="1:19" s="7" customFormat="1" ht="20.100000000000001" customHeight="1" x14ac:dyDescent="0.25">
      <c r="A29" s="6">
        <v>28</v>
      </c>
      <c r="B29" s="7" t="s">
        <v>118</v>
      </c>
      <c r="C29" s="7" t="s">
        <v>271</v>
      </c>
      <c r="N29" s="1"/>
      <c r="O29" s="1"/>
      <c r="P29" s="1"/>
      <c r="Q29" s="1"/>
      <c r="R29" s="1"/>
      <c r="S29" s="1"/>
    </row>
    <row r="30" spans="1:19" s="7" customFormat="1" ht="20.100000000000001" customHeight="1" x14ac:dyDescent="0.25">
      <c r="A30" s="5">
        <v>29</v>
      </c>
      <c r="B30" s="7" t="s">
        <v>119</v>
      </c>
      <c r="C30" s="7" t="s">
        <v>273</v>
      </c>
      <c r="D30" s="7" t="s">
        <v>120</v>
      </c>
      <c r="E30" s="7" t="s">
        <v>28</v>
      </c>
      <c r="F30" s="7" t="s">
        <v>121</v>
      </c>
      <c r="G30" s="7" t="s">
        <v>29</v>
      </c>
      <c r="H30" s="7" t="s">
        <v>122</v>
      </c>
      <c r="I30" s="7" t="s">
        <v>30</v>
      </c>
      <c r="J30" s="7" t="s">
        <v>123</v>
      </c>
      <c r="K30" s="7" t="s">
        <v>31</v>
      </c>
      <c r="N30" s="1"/>
      <c r="O30" s="1"/>
      <c r="P30" s="1"/>
      <c r="Q30" s="1"/>
      <c r="R30" s="1"/>
      <c r="S30" s="1"/>
    </row>
    <row r="31" spans="1:19" s="7" customFormat="1" ht="20.100000000000001" customHeight="1" x14ac:dyDescent="0.25">
      <c r="A31" s="6">
        <v>30</v>
      </c>
      <c r="B31" s="7" t="s">
        <v>124</v>
      </c>
      <c r="C31" s="7" t="s">
        <v>32</v>
      </c>
      <c r="N31" s="1"/>
      <c r="O31" s="1"/>
      <c r="P31" s="1"/>
      <c r="Q31" s="1"/>
      <c r="R31" s="1"/>
      <c r="S31" s="1"/>
    </row>
    <row r="32" spans="1:19" s="7" customFormat="1" ht="20.100000000000001" customHeight="1" x14ac:dyDescent="0.25">
      <c r="A32" s="5">
        <v>31</v>
      </c>
      <c r="B32" s="7" t="s">
        <v>125</v>
      </c>
      <c r="C32" s="7" t="s">
        <v>33</v>
      </c>
      <c r="N32" s="1"/>
      <c r="O32" s="1"/>
      <c r="P32" s="1"/>
      <c r="Q32" s="1"/>
      <c r="R32" s="1"/>
      <c r="S32" s="1"/>
    </row>
    <row r="33" spans="1:19" s="7" customFormat="1" ht="20.100000000000001" customHeight="1" x14ac:dyDescent="0.25">
      <c r="A33" s="6">
        <v>32</v>
      </c>
      <c r="B33" s="7" t="s">
        <v>126</v>
      </c>
      <c r="C33" s="7" t="s">
        <v>34</v>
      </c>
      <c r="N33" s="1"/>
      <c r="O33" s="1"/>
      <c r="P33" s="1"/>
      <c r="Q33" s="1"/>
      <c r="R33" s="1"/>
      <c r="S33" s="1"/>
    </row>
    <row r="34" spans="1:19" s="7" customFormat="1" ht="20.100000000000001" customHeight="1" x14ac:dyDescent="0.25">
      <c r="A34" s="5">
        <v>33</v>
      </c>
      <c r="B34" s="7" t="s">
        <v>128</v>
      </c>
      <c r="C34" s="7" t="s">
        <v>275</v>
      </c>
      <c r="N34" s="1"/>
      <c r="O34" s="1"/>
      <c r="P34" s="1"/>
      <c r="Q34" s="1"/>
      <c r="R34" s="1"/>
      <c r="S34" s="1"/>
    </row>
    <row r="35" spans="1:19" s="7" customFormat="1" ht="20.100000000000001" customHeight="1" x14ac:dyDescent="0.25">
      <c r="A35" s="6">
        <v>34</v>
      </c>
      <c r="B35" s="7" t="s">
        <v>129</v>
      </c>
      <c r="C35" s="7" t="s">
        <v>35</v>
      </c>
      <c r="N35" s="1"/>
      <c r="O35" s="1"/>
      <c r="P35" s="1"/>
      <c r="Q35" s="1"/>
      <c r="R35" s="1"/>
      <c r="S35" s="1"/>
    </row>
    <row r="36" spans="1:19" s="7" customFormat="1" ht="20.100000000000001" customHeight="1" x14ac:dyDescent="0.25">
      <c r="A36" s="5">
        <v>35</v>
      </c>
      <c r="B36" s="7" t="s">
        <v>127</v>
      </c>
      <c r="C36" s="7" t="s">
        <v>36</v>
      </c>
      <c r="N36" s="1"/>
      <c r="O36" s="1"/>
      <c r="P36" s="1"/>
      <c r="Q36" s="1"/>
      <c r="R36" s="1"/>
      <c r="S36" s="1"/>
    </row>
    <row r="37" spans="1:19" s="7" customFormat="1" ht="20.100000000000001" customHeight="1" x14ac:dyDescent="0.25">
      <c r="A37" s="6">
        <v>36</v>
      </c>
      <c r="B37" s="7" t="s">
        <v>130</v>
      </c>
      <c r="C37" s="7" t="s">
        <v>276</v>
      </c>
      <c r="D37" s="7" t="s">
        <v>131</v>
      </c>
      <c r="E37" s="7" t="s">
        <v>37</v>
      </c>
      <c r="F37" s="7" t="s">
        <v>132</v>
      </c>
      <c r="G37" s="7" t="s">
        <v>38</v>
      </c>
      <c r="N37" s="1"/>
      <c r="O37" s="1"/>
      <c r="P37" s="1"/>
      <c r="Q37" s="1"/>
      <c r="R37" s="1"/>
      <c r="S37" s="1"/>
    </row>
    <row r="38" spans="1:19" s="7" customFormat="1" ht="20.100000000000001" customHeight="1" x14ac:dyDescent="0.25">
      <c r="A38" s="5">
        <v>37</v>
      </c>
      <c r="B38" s="7" t="s">
        <v>133</v>
      </c>
      <c r="C38" s="7" t="s">
        <v>39</v>
      </c>
      <c r="N38" s="8"/>
      <c r="O38" s="8"/>
      <c r="P38" s="1"/>
      <c r="Q38" s="1"/>
      <c r="R38" s="1"/>
      <c r="S38" s="1"/>
    </row>
    <row r="39" spans="1:19" s="7" customFormat="1" ht="20.100000000000001" customHeight="1" x14ac:dyDescent="0.25">
      <c r="A39" s="6">
        <v>38</v>
      </c>
      <c r="B39" s="7" t="s">
        <v>134</v>
      </c>
      <c r="C39" s="7" t="s">
        <v>40</v>
      </c>
      <c r="N39" s="8"/>
      <c r="O39" s="8"/>
      <c r="P39" s="1"/>
      <c r="Q39" s="1"/>
      <c r="R39" s="1"/>
      <c r="S39" s="1"/>
    </row>
    <row r="40" spans="1:19" s="7" customFormat="1" ht="20.100000000000001" customHeight="1" x14ac:dyDescent="0.25">
      <c r="A40" s="5">
        <v>39</v>
      </c>
      <c r="B40" s="7" t="s">
        <v>135</v>
      </c>
      <c r="C40" s="7" t="s">
        <v>41</v>
      </c>
      <c r="N40" s="8"/>
      <c r="O40" s="8"/>
      <c r="P40" s="1"/>
      <c r="Q40" s="1"/>
      <c r="R40" s="1"/>
      <c r="S40" s="1"/>
    </row>
    <row r="41" spans="1:19" s="7" customFormat="1" ht="20.100000000000001" customHeight="1" x14ac:dyDescent="0.25">
      <c r="A41" s="6">
        <v>40</v>
      </c>
      <c r="B41" s="8" t="s">
        <v>136</v>
      </c>
      <c r="C41" s="7" t="s">
        <v>42</v>
      </c>
      <c r="N41" s="8"/>
      <c r="O41" s="8"/>
      <c r="P41" s="1"/>
      <c r="Q41" s="1"/>
      <c r="R41" s="1"/>
      <c r="S41" s="1"/>
    </row>
    <row r="42" spans="1:19" s="7" customFormat="1" ht="20.100000000000001" customHeight="1" x14ac:dyDescent="0.25">
      <c r="A42" s="5">
        <v>41</v>
      </c>
      <c r="B42" s="8" t="s">
        <v>137</v>
      </c>
      <c r="C42" s="7" t="s">
        <v>43</v>
      </c>
      <c r="N42" s="8"/>
      <c r="O42" s="8"/>
      <c r="P42" s="1"/>
      <c r="Q42" s="1"/>
      <c r="R42" s="1"/>
      <c r="S42" s="1"/>
    </row>
    <row r="43" spans="1:19" s="7" customFormat="1" ht="20.100000000000001" customHeight="1" x14ac:dyDescent="0.25">
      <c r="A43" s="6">
        <v>42</v>
      </c>
      <c r="B43" s="8" t="s">
        <v>138</v>
      </c>
      <c r="C43" s="7" t="s">
        <v>44</v>
      </c>
      <c r="D43" s="8" t="s">
        <v>139</v>
      </c>
      <c r="E43" s="7" t="s">
        <v>45</v>
      </c>
      <c r="N43" s="8"/>
      <c r="O43" s="8"/>
      <c r="P43" s="1"/>
      <c r="Q43" s="1"/>
      <c r="R43" s="1"/>
      <c r="S43" s="1"/>
    </row>
    <row r="44" spans="1:19" s="7" customFormat="1" ht="20.100000000000001" customHeight="1" x14ac:dyDescent="0.25">
      <c r="A44" s="5">
        <v>43</v>
      </c>
      <c r="B44" s="12" t="s">
        <v>291</v>
      </c>
      <c r="C44" s="51" t="s">
        <v>297</v>
      </c>
      <c r="D44" s="12" t="s">
        <v>292</v>
      </c>
      <c r="E44" s="51" t="s">
        <v>298</v>
      </c>
      <c r="F44" s="12" t="s">
        <v>293</v>
      </c>
      <c r="G44" s="51" t="s">
        <v>299</v>
      </c>
      <c r="H44" s="12" t="s">
        <v>294</v>
      </c>
      <c r="I44" s="51" t="s">
        <v>300</v>
      </c>
      <c r="J44" s="12" t="s">
        <v>295</v>
      </c>
      <c r="K44" s="51" t="s">
        <v>301</v>
      </c>
      <c r="L44" s="12" t="s">
        <v>296</v>
      </c>
      <c r="M44" s="51" t="s">
        <v>302</v>
      </c>
      <c r="N44" s="52"/>
      <c r="O44" s="8"/>
      <c r="P44" s="1"/>
      <c r="Q44" s="1"/>
      <c r="R44" s="1"/>
      <c r="S44" s="1"/>
    </row>
    <row r="45" spans="1:19" s="7" customFormat="1" ht="20.100000000000001" customHeight="1" x14ac:dyDescent="0.25">
      <c r="A45" s="6">
        <v>44</v>
      </c>
      <c r="B45" s="8" t="s">
        <v>141</v>
      </c>
      <c r="C45" s="7" t="s">
        <v>47</v>
      </c>
      <c r="N45" s="8"/>
      <c r="O45" s="8"/>
      <c r="P45" s="1"/>
      <c r="Q45" s="1"/>
      <c r="R45" s="1"/>
      <c r="S45" s="1"/>
    </row>
    <row r="46" spans="1:19" s="7" customFormat="1" ht="20.100000000000001" customHeight="1" x14ac:dyDescent="0.25">
      <c r="A46" s="5">
        <v>45</v>
      </c>
      <c r="B46" s="8" t="s">
        <v>142</v>
      </c>
      <c r="C46" s="7" t="s">
        <v>48</v>
      </c>
      <c r="D46" s="8" t="s">
        <v>143</v>
      </c>
      <c r="E46" s="7" t="s">
        <v>49</v>
      </c>
      <c r="F46" s="8" t="s">
        <v>144</v>
      </c>
      <c r="G46" s="7" t="s">
        <v>50</v>
      </c>
      <c r="H46" s="8" t="s">
        <v>145</v>
      </c>
      <c r="I46" s="7" t="s">
        <v>261</v>
      </c>
      <c r="J46" s="8" t="s">
        <v>146</v>
      </c>
      <c r="K46" s="7" t="s">
        <v>51</v>
      </c>
      <c r="N46" s="4"/>
      <c r="O46" s="4"/>
      <c r="R46" s="1"/>
      <c r="S46" s="1"/>
    </row>
    <row r="47" spans="1:19" s="7" customFormat="1" ht="20.100000000000001" customHeight="1" x14ac:dyDescent="0.25">
      <c r="A47" s="6">
        <v>46</v>
      </c>
      <c r="B47" s="8" t="s">
        <v>147</v>
      </c>
      <c r="C47" s="7" t="s">
        <v>262</v>
      </c>
      <c r="N47" s="4"/>
      <c r="O47" s="4"/>
      <c r="R47" s="1"/>
      <c r="S47" s="1"/>
    </row>
    <row r="48" spans="1:19" s="7" customFormat="1" ht="20.100000000000001" customHeight="1" x14ac:dyDescent="0.25">
      <c r="A48" s="5">
        <v>47</v>
      </c>
      <c r="B48" s="8" t="s">
        <v>148</v>
      </c>
      <c r="C48" s="7" t="s">
        <v>52</v>
      </c>
      <c r="D48" s="8" t="s">
        <v>149</v>
      </c>
      <c r="E48" s="7" t="s">
        <v>53</v>
      </c>
      <c r="N48" s="4"/>
      <c r="O48" s="4"/>
      <c r="R48" s="1"/>
      <c r="S48" s="1"/>
    </row>
    <row r="49" spans="1:19" s="7" customFormat="1" ht="20.100000000000001" customHeight="1" x14ac:dyDescent="0.25">
      <c r="A49" s="6">
        <v>48</v>
      </c>
      <c r="B49" s="8" t="s">
        <v>150</v>
      </c>
      <c r="C49" s="7" t="s">
        <v>54</v>
      </c>
      <c r="D49" s="8" t="s">
        <v>151</v>
      </c>
      <c r="E49" s="7" t="s">
        <v>55</v>
      </c>
      <c r="F49" s="8" t="s">
        <v>152</v>
      </c>
      <c r="G49" s="7" t="s">
        <v>56</v>
      </c>
      <c r="N49" s="4"/>
      <c r="O49" s="4"/>
      <c r="R49" s="1"/>
      <c r="S49" s="1"/>
    </row>
    <row r="50" spans="1:19" s="7" customFormat="1" ht="20.100000000000001" customHeight="1" x14ac:dyDescent="0.25">
      <c r="A50" s="5">
        <v>49</v>
      </c>
      <c r="B50" s="8" t="s">
        <v>153</v>
      </c>
      <c r="C50" s="7" t="s">
        <v>57</v>
      </c>
      <c r="N50" s="4"/>
      <c r="O50" s="4"/>
      <c r="R50" s="1"/>
      <c r="S50" s="1"/>
    </row>
    <row r="51" spans="1:19" s="7" customFormat="1" ht="20.100000000000001" customHeight="1" x14ac:dyDescent="0.25">
      <c r="A51" s="6">
        <v>50</v>
      </c>
      <c r="B51" s="8" t="s">
        <v>154</v>
      </c>
      <c r="C51" s="7" t="s">
        <v>58</v>
      </c>
      <c r="N51" s="4"/>
      <c r="O51" s="4"/>
      <c r="R51" s="1"/>
      <c r="S51" s="1"/>
    </row>
    <row r="52" spans="1:19" s="7" customFormat="1" ht="20.100000000000001" customHeight="1" x14ac:dyDescent="0.25">
      <c r="A52" s="5">
        <v>51</v>
      </c>
      <c r="B52" s="8" t="s">
        <v>155</v>
      </c>
      <c r="C52" s="7" t="s">
        <v>59</v>
      </c>
      <c r="N52" s="4"/>
      <c r="O52" s="4"/>
      <c r="P52" s="4"/>
      <c r="R52" s="1"/>
      <c r="S52" s="1"/>
    </row>
    <row r="53" spans="1:19" s="7" customFormat="1" ht="20.100000000000001" customHeight="1" x14ac:dyDescent="0.25">
      <c r="A53" s="6">
        <v>52</v>
      </c>
      <c r="B53" s="8" t="s">
        <v>157</v>
      </c>
      <c r="C53" s="7" t="s">
        <v>156</v>
      </c>
      <c r="D53" s="8" t="s">
        <v>159</v>
      </c>
      <c r="E53" s="7" t="s">
        <v>60</v>
      </c>
      <c r="F53" s="8" t="s">
        <v>158</v>
      </c>
      <c r="G53" s="7" t="s">
        <v>61</v>
      </c>
      <c r="H53" s="8" t="s">
        <v>160</v>
      </c>
      <c r="I53" s="7" t="s">
        <v>62</v>
      </c>
      <c r="N53" s="4"/>
      <c r="O53" s="4"/>
      <c r="R53" s="1"/>
      <c r="S53" s="1"/>
    </row>
    <row r="54" spans="1:19" s="7" customFormat="1" ht="20.100000000000001" customHeight="1" x14ac:dyDescent="0.25">
      <c r="A54" s="5">
        <v>53</v>
      </c>
      <c r="B54" s="8" t="s">
        <v>161</v>
      </c>
      <c r="C54" s="7" t="s">
        <v>277</v>
      </c>
      <c r="N54" s="4"/>
      <c r="O54" s="4"/>
      <c r="R54" s="1"/>
      <c r="S54" s="1"/>
    </row>
    <row r="55" spans="1:19" s="7" customFormat="1" ht="20.100000000000001" customHeight="1" x14ac:dyDescent="0.25">
      <c r="A55" s="6">
        <v>54</v>
      </c>
      <c r="B55" s="8" t="s">
        <v>162</v>
      </c>
      <c r="C55" s="7" t="s">
        <v>278</v>
      </c>
      <c r="D55" s="8" t="s">
        <v>163</v>
      </c>
      <c r="E55" s="7" t="s">
        <v>279</v>
      </c>
      <c r="F55" s="8" t="s">
        <v>164</v>
      </c>
      <c r="G55" s="7" t="s">
        <v>280</v>
      </c>
      <c r="N55" s="4"/>
      <c r="O55" s="4"/>
      <c r="P55" s="4"/>
      <c r="R55" s="1"/>
      <c r="S55" s="1"/>
    </row>
    <row r="56" spans="1:19" s="7" customFormat="1" ht="20.100000000000001" customHeight="1" x14ac:dyDescent="0.25">
      <c r="A56" s="5">
        <v>55</v>
      </c>
      <c r="B56" s="8" t="s">
        <v>166</v>
      </c>
      <c r="C56" s="7" t="s">
        <v>63</v>
      </c>
      <c r="N56" s="4"/>
      <c r="O56" s="4"/>
      <c r="R56" s="1"/>
      <c r="S56" s="1"/>
    </row>
    <row r="57" spans="1:19" s="7" customFormat="1" ht="20.100000000000001" customHeight="1" x14ac:dyDescent="0.25">
      <c r="A57" s="6">
        <v>56</v>
      </c>
      <c r="B57" s="8" t="s">
        <v>165</v>
      </c>
      <c r="C57" s="7" t="s">
        <v>64</v>
      </c>
      <c r="N57" s="4"/>
      <c r="O57" s="4"/>
      <c r="R57" s="1"/>
      <c r="S57" s="1"/>
    </row>
    <row r="58" spans="1:19" s="7" customFormat="1" ht="20.100000000000001" customHeight="1" x14ac:dyDescent="0.25">
      <c r="A58" s="5">
        <v>57</v>
      </c>
      <c r="B58" s="8" t="s">
        <v>167</v>
      </c>
      <c r="C58" s="7" t="s">
        <v>65</v>
      </c>
      <c r="N58" s="4"/>
      <c r="O58" s="4"/>
      <c r="R58" s="1"/>
      <c r="S58" s="1"/>
    </row>
    <row r="59" spans="1:19" s="7" customFormat="1" ht="20.100000000000001" customHeight="1" x14ac:dyDescent="0.25">
      <c r="A59" s="6">
        <v>58</v>
      </c>
      <c r="B59" s="8" t="s">
        <v>168</v>
      </c>
      <c r="C59" s="7" t="s">
        <v>281</v>
      </c>
      <c r="N59" s="4"/>
      <c r="O59" s="4"/>
      <c r="R59" s="1"/>
      <c r="S59" s="1"/>
    </row>
    <row r="60" spans="1:19" s="7" customFormat="1" ht="20.100000000000001" customHeight="1" x14ac:dyDescent="0.25">
      <c r="A60" s="5">
        <v>59</v>
      </c>
      <c r="B60" s="8" t="s">
        <v>170</v>
      </c>
      <c r="C60" s="7" t="s">
        <v>66</v>
      </c>
      <c r="D60" s="8" t="s">
        <v>173</v>
      </c>
      <c r="E60" s="7" t="s">
        <v>171</v>
      </c>
      <c r="F60" s="8" t="s">
        <v>169</v>
      </c>
      <c r="G60" s="7" t="s">
        <v>67</v>
      </c>
      <c r="H60" s="8" t="s">
        <v>176</v>
      </c>
      <c r="I60" s="7" t="s">
        <v>68</v>
      </c>
      <c r="J60" s="8" t="s">
        <v>177</v>
      </c>
      <c r="K60" s="7" t="s">
        <v>69</v>
      </c>
      <c r="N60" s="4"/>
      <c r="O60" s="4"/>
      <c r="R60" s="1"/>
      <c r="S60" s="1"/>
    </row>
    <row r="61" spans="1:19" s="7" customFormat="1" ht="20.100000000000001" customHeight="1" x14ac:dyDescent="0.25">
      <c r="A61" s="6">
        <v>60</v>
      </c>
      <c r="B61" s="8" t="s">
        <v>178</v>
      </c>
      <c r="C61" s="7" t="s">
        <v>70</v>
      </c>
      <c r="D61" s="8" t="s">
        <v>175</v>
      </c>
      <c r="E61" s="7" t="s">
        <v>274</v>
      </c>
      <c r="F61" s="8" t="s">
        <v>172</v>
      </c>
      <c r="G61" s="7" t="s">
        <v>71</v>
      </c>
      <c r="H61" s="8" t="s">
        <v>174</v>
      </c>
      <c r="I61" s="7" t="s">
        <v>72</v>
      </c>
      <c r="J61" s="8" t="s">
        <v>179</v>
      </c>
      <c r="K61" s="7" t="s">
        <v>73</v>
      </c>
      <c r="L61" s="8" t="s">
        <v>180</v>
      </c>
      <c r="M61" s="7" t="s">
        <v>74</v>
      </c>
      <c r="N61" s="8" t="s">
        <v>181</v>
      </c>
      <c r="O61" s="7" t="s">
        <v>75</v>
      </c>
      <c r="R61" s="1"/>
      <c r="S61" s="1"/>
    </row>
    <row r="62" spans="1:19" s="7" customFormat="1" ht="20.100000000000001" customHeight="1" x14ac:dyDescent="0.25">
      <c r="A62" s="5"/>
      <c r="N62" s="4"/>
      <c r="O62" s="4"/>
      <c r="P62" s="10"/>
      <c r="Q62" s="11"/>
      <c r="R62" s="1"/>
      <c r="S62" s="1"/>
    </row>
    <row r="63" spans="1:19" s="7" customFormat="1" ht="20.100000000000001" customHeight="1" x14ac:dyDescent="0.25">
      <c r="A63" s="6"/>
      <c r="N63" s="4"/>
      <c r="O63" s="4"/>
      <c r="R63" s="1"/>
      <c r="S63" s="1"/>
    </row>
    <row r="64" spans="1:19" s="7" customFormat="1" ht="20.100000000000001" customHeight="1" x14ac:dyDescent="0.25">
      <c r="A64" s="4"/>
      <c r="N64" s="4"/>
      <c r="O64" s="4"/>
      <c r="R64" s="1"/>
      <c r="S64" s="1"/>
    </row>
    <row r="65" spans="14:19" s="7" customFormat="1" ht="20.100000000000001" customHeight="1" x14ac:dyDescent="0.25">
      <c r="N65" s="4"/>
      <c r="O65" s="4"/>
      <c r="R65" s="1"/>
      <c r="S65" s="1"/>
    </row>
    <row r="66" spans="14:19" s="7" customFormat="1" ht="20.100000000000001" customHeight="1" x14ac:dyDescent="0.25">
      <c r="N66" s="4"/>
      <c r="O66" s="4"/>
      <c r="R66" s="1"/>
      <c r="S66" s="1"/>
    </row>
    <row r="67" spans="14:19" x14ac:dyDescent="0.2">
      <c r="N67" s="4"/>
      <c r="O67" s="4"/>
    </row>
    <row r="68" spans="14:19" x14ac:dyDescent="0.2">
      <c r="N68" s="4"/>
      <c r="O68" s="4"/>
      <c r="P68" s="10"/>
      <c r="Q68" s="11"/>
    </row>
    <row r="69" spans="14:19" x14ac:dyDescent="0.2">
      <c r="N69" s="4"/>
      <c r="O69" s="4"/>
    </row>
    <row r="70" spans="14:19" x14ac:dyDescent="0.2">
      <c r="N70" s="4"/>
      <c r="O70" s="4"/>
    </row>
    <row r="71" spans="14:19" x14ac:dyDescent="0.2">
      <c r="N71" s="4"/>
      <c r="O71" s="4"/>
    </row>
    <row r="72" spans="14:19" x14ac:dyDescent="0.2">
      <c r="N72" s="4"/>
      <c r="O72" s="4"/>
      <c r="P72" s="10"/>
      <c r="Q72" s="11"/>
    </row>
    <row r="73" spans="14:19" x14ac:dyDescent="0.2">
      <c r="N73" s="4"/>
      <c r="O73" s="4"/>
    </row>
    <row r="74" spans="14:19" x14ac:dyDescent="0.2">
      <c r="N74" s="4"/>
      <c r="O74" s="4"/>
      <c r="P74" s="10"/>
      <c r="Q74" s="11"/>
    </row>
    <row r="75" spans="14:19" x14ac:dyDescent="0.2">
      <c r="N75" s="4"/>
      <c r="O75" s="4"/>
    </row>
    <row r="76" spans="14:19" x14ac:dyDescent="0.2">
      <c r="N76" s="4"/>
      <c r="O76" s="4"/>
    </row>
    <row r="77" spans="14:19" x14ac:dyDescent="0.2">
      <c r="N77" s="4"/>
      <c r="O77" s="4"/>
    </row>
    <row r="78" spans="14:19" x14ac:dyDescent="0.2">
      <c r="N78" s="4"/>
      <c r="O78" s="4"/>
      <c r="P78" s="4"/>
      <c r="Q78" s="7"/>
    </row>
    <row r="79" spans="14:19" x14ac:dyDescent="0.2">
      <c r="N79" s="4"/>
      <c r="O79" s="4"/>
    </row>
    <row r="80" spans="14:19" x14ac:dyDescent="0.2">
      <c r="N80" s="4"/>
      <c r="O80" s="4"/>
    </row>
    <row r="81" spans="14:15" x14ac:dyDescent="0.2">
      <c r="N81" s="4"/>
      <c r="O81" s="4"/>
    </row>
    <row r="82" spans="14:15" x14ac:dyDescent="0.2">
      <c r="N82" s="4"/>
      <c r="O82" s="4"/>
    </row>
    <row r="83" spans="14:15" x14ac:dyDescent="0.2">
      <c r="N83" s="4"/>
      <c r="O83" s="4"/>
    </row>
    <row r="84" spans="14:15" x14ac:dyDescent="0.2">
      <c r="N84" s="4"/>
      <c r="O84" s="4"/>
    </row>
    <row r="85" spans="14:15" x14ac:dyDescent="0.2">
      <c r="N85" s="4"/>
      <c r="O85" s="4"/>
    </row>
    <row r="86" spans="14:15" x14ac:dyDescent="0.2">
      <c r="N86" s="4"/>
      <c r="O86" s="4"/>
    </row>
    <row r="87" spans="14:15" x14ac:dyDescent="0.2">
      <c r="N87" s="4"/>
      <c r="O87" s="4"/>
    </row>
    <row r="88" spans="14:15" x14ac:dyDescent="0.2">
      <c r="N88" s="4"/>
      <c r="O88" s="4"/>
    </row>
    <row r="89" spans="14:15" x14ac:dyDescent="0.2">
      <c r="N89" s="4"/>
      <c r="O89" s="4"/>
    </row>
    <row r="90" spans="14:15" x14ac:dyDescent="0.2">
      <c r="N90" s="4"/>
      <c r="O90" s="4"/>
    </row>
  </sheetData>
  <sheetProtection algorithmName="SHA-512" hashValue="+YCmYAEsx6U1OhVFcpfBGQK6ulf79qDqSG3GvndOFtxJimp2JbGVGSrjz/Rm909hqdEnq4FhvlRH0+nEMfFWbg==" saltValue="0hTTzFE6SBt78XmsKpc/M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0F7B-1C58-4F58-A561-B7A2540149E7}">
  <dimension ref="A1:C12"/>
  <sheetViews>
    <sheetView workbookViewId="0">
      <selection activeCell="G5" sqref="G5"/>
    </sheetView>
  </sheetViews>
  <sheetFormatPr defaultColWidth="8.7109375" defaultRowHeight="15" x14ac:dyDescent="0.25"/>
  <cols>
    <col min="1" max="1" width="17.5703125" style="9" bestFit="1" customWidth="1"/>
    <col min="2" max="2" width="64" style="9" bestFit="1" customWidth="1"/>
    <col min="3" max="3" width="5.42578125" style="54" customWidth="1"/>
    <col min="4" max="16384" width="8.7109375" style="9"/>
  </cols>
  <sheetData>
    <row r="1" spans="1:3" ht="20.100000000000001" customHeight="1" x14ac:dyDescent="0.25">
      <c r="A1" s="53" t="s">
        <v>190</v>
      </c>
    </row>
    <row r="2" spans="1:3" s="58" customFormat="1" ht="20.100000000000001" customHeight="1" x14ac:dyDescent="0.25">
      <c r="A2" s="55" t="s">
        <v>193</v>
      </c>
      <c r="B2" s="56" t="s">
        <v>193</v>
      </c>
      <c r="C2" s="57">
        <v>0</v>
      </c>
    </row>
    <row r="3" spans="1:3" s="58" customFormat="1" ht="20.100000000000001" customHeight="1" x14ac:dyDescent="0.25">
      <c r="A3" s="59" t="s">
        <v>191</v>
      </c>
      <c r="B3" s="60" t="s">
        <v>182</v>
      </c>
      <c r="C3" s="61">
        <v>180</v>
      </c>
    </row>
    <row r="4" spans="1:3" s="58" customFormat="1" ht="20.100000000000001" customHeight="1" x14ac:dyDescent="0.25">
      <c r="A4" s="59" t="s">
        <v>192</v>
      </c>
      <c r="B4" s="60" t="s">
        <v>183</v>
      </c>
      <c r="C4" s="61">
        <v>180</v>
      </c>
    </row>
    <row r="5" spans="1:3" s="58" customFormat="1" ht="20.100000000000001" customHeight="1" x14ac:dyDescent="0.25">
      <c r="A5" s="59"/>
      <c r="B5" s="60" t="s">
        <v>184</v>
      </c>
      <c r="C5" s="61">
        <v>180</v>
      </c>
    </row>
    <row r="6" spans="1:3" s="58" customFormat="1" ht="20.100000000000001" customHeight="1" x14ac:dyDescent="0.25">
      <c r="A6" s="59"/>
      <c r="B6" s="60" t="s">
        <v>185</v>
      </c>
      <c r="C6" s="61">
        <v>180</v>
      </c>
    </row>
    <row r="7" spans="1:3" s="58" customFormat="1" ht="20.100000000000001" customHeight="1" x14ac:dyDescent="0.25">
      <c r="A7" s="59"/>
      <c r="B7" s="60" t="s">
        <v>194</v>
      </c>
      <c r="C7" s="61">
        <v>150</v>
      </c>
    </row>
    <row r="8" spans="1:3" s="58" customFormat="1" ht="20.100000000000001" customHeight="1" x14ac:dyDescent="0.25">
      <c r="A8" s="59"/>
      <c r="B8" s="60" t="s">
        <v>195</v>
      </c>
      <c r="C8" s="61">
        <v>150</v>
      </c>
    </row>
    <row r="9" spans="1:3" s="58" customFormat="1" ht="20.100000000000001" customHeight="1" x14ac:dyDescent="0.25">
      <c r="A9" s="59"/>
      <c r="B9" s="60" t="s">
        <v>196</v>
      </c>
      <c r="C9" s="61">
        <v>150</v>
      </c>
    </row>
    <row r="10" spans="1:3" s="58" customFormat="1" ht="20.100000000000001" customHeight="1" x14ac:dyDescent="0.25">
      <c r="A10" s="59"/>
      <c r="B10" s="60" t="s">
        <v>197</v>
      </c>
      <c r="C10" s="61">
        <v>150</v>
      </c>
    </row>
    <row r="11" spans="1:3" s="58" customFormat="1" ht="20.100000000000001" customHeight="1" x14ac:dyDescent="0.25">
      <c r="A11" s="59"/>
      <c r="B11" s="60" t="s">
        <v>198</v>
      </c>
      <c r="C11" s="61">
        <v>150</v>
      </c>
    </row>
    <row r="12" spans="1:3" s="58" customFormat="1" ht="20.100000000000001" customHeight="1" x14ac:dyDescent="0.25">
      <c r="A12" s="62"/>
      <c r="B12" s="63" t="s">
        <v>199</v>
      </c>
      <c r="C12" s="64">
        <v>150</v>
      </c>
    </row>
  </sheetData>
  <sheetProtection algorithmName="SHA-512" hashValue="neobk6DWbZpTErWgPGVSxWg8TKMM1IXfaa0rqyT4HGaGNU2RdMHyyXTZCNohSRFpewuyxJnSHL98+LcvrnKpUw==" saltValue="bm4G9GsbDAoqNATXomC9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   ZIADOSŤ   </vt:lpstr>
      <vt:lpstr>Príloha 1 - Zoznam skupín</vt:lpstr>
      <vt:lpstr>Postup vyplnenia žiadosti</vt:lpstr>
      <vt:lpstr>List</vt:lpstr>
      <vt:lpstr>Zoznamy</vt:lpstr>
      <vt:lpstr>'   ZIADOSŤ  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 Viliam</dc:creator>
  <cp:lastModifiedBy>Lesanska Dagmar</cp:lastModifiedBy>
  <cp:lastPrinted>2022-03-31T11:10:49Z</cp:lastPrinted>
  <dcterms:created xsi:type="dcterms:W3CDTF">2022-03-02T13:55:28Z</dcterms:created>
  <dcterms:modified xsi:type="dcterms:W3CDTF">2025-06-11T09:43:31Z</dcterms:modified>
</cp:coreProperties>
</file>